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. Faradisha, IKA, berlian\IKA\"/>
    </mc:Choice>
  </mc:AlternateContent>
  <xr:revisionPtr revIDLastSave="0" documentId="13_ncr:1_{35BABBB0-8EFC-4770-AD49-283A321A0874}" xr6:coauthVersionLast="47" xr6:coauthVersionMax="47" xr10:uidLastSave="{00000000-0000-0000-0000-000000000000}"/>
  <bookViews>
    <workbookView xWindow="-120" yWindow="-120" windowWidth="20730" windowHeight="11160" xr2:uid="{9290CDCA-6B7D-473B-8845-BE02EB476FA6}"/>
  </bookViews>
  <sheets>
    <sheet name="Hasil Tabulasi" sheetId="1" r:id="rId1"/>
    <sheet name="(Y) Nilai Perusahaan" sheetId="4" r:id="rId2"/>
    <sheet name="(X1)Tanggung Jawab Sosial (CSR)" sheetId="2" r:id="rId3"/>
    <sheet name="(X2) Kebijakan Dividen" sheetId="3" r:id="rId4"/>
    <sheet name="(Z) Profitabilitas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" i="4" l="1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71" i="4"/>
  <c r="Z72" i="4"/>
  <c r="Z73" i="4"/>
  <c r="Z74" i="4"/>
  <c r="Z75" i="4"/>
  <c r="Z76" i="4"/>
  <c r="Z77" i="4"/>
  <c r="Z78" i="4"/>
  <c r="Z79" i="4"/>
  <c r="Z80" i="4"/>
  <c r="Z81" i="4"/>
  <c r="Z82" i="4"/>
  <c r="Z83" i="4"/>
  <c r="Z84" i="4"/>
  <c r="Z85" i="4"/>
  <c r="Z86" i="4"/>
  <c r="Z87" i="4"/>
  <c r="Z88" i="4"/>
  <c r="Z89" i="4"/>
  <c r="Z90" i="4"/>
  <c r="Z91" i="4"/>
  <c r="Z92" i="4"/>
  <c r="Z93" i="4"/>
  <c r="Z94" i="4"/>
  <c r="Z95" i="4"/>
  <c r="Z96" i="4"/>
  <c r="Z97" i="4"/>
  <c r="Z98" i="4"/>
  <c r="Z99" i="4"/>
  <c r="Z100" i="4"/>
  <c r="Z101" i="4"/>
  <c r="Z102" i="4"/>
  <c r="Z103" i="4"/>
  <c r="Z104" i="4"/>
  <c r="Z105" i="4"/>
  <c r="Z106" i="4"/>
  <c r="Z107" i="4"/>
  <c r="Z108" i="4"/>
  <c r="Z109" i="4"/>
  <c r="Z110" i="4"/>
  <c r="Z111" i="4"/>
  <c r="Z5" i="4"/>
  <c r="Z6" i="4"/>
  <c r="Z7" i="4"/>
  <c r="X51" i="4"/>
  <c r="Z4" i="4"/>
  <c r="F8" i="3"/>
  <c r="F16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4" i="3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4" i="4"/>
  <c r="G5" i="5"/>
  <c r="G6" i="5"/>
  <c r="G7" i="5"/>
  <c r="G8" i="5"/>
  <c r="G9" i="5"/>
  <c r="G10" i="5"/>
  <c r="G11" i="5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60" i="4"/>
  <c r="G61" i="4"/>
  <c r="G62" i="4"/>
  <c r="G63" i="4"/>
  <c r="G4" i="5" l="1"/>
  <c r="F5" i="3"/>
  <c r="F6" i="3"/>
  <c r="F7" i="3"/>
  <c r="F9" i="3"/>
  <c r="F10" i="3"/>
  <c r="F11" i="3"/>
  <c r="F12" i="3"/>
  <c r="F13" i="3"/>
  <c r="F14" i="3"/>
  <c r="F15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4" i="3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4" i="2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</calcChain>
</file>

<file path=xl/sharedStrings.xml><?xml version="1.0" encoding="utf-8"?>
<sst xmlns="http://schemas.openxmlformats.org/spreadsheetml/2006/main" count="336" uniqueCount="116">
  <si>
    <t>Y</t>
  </si>
  <si>
    <t>X1</t>
  </si>
  <si>
    <t>X2</t>
  </si>
  <si>
    <t>Z</t>
  </si>
  <si>
    <t>No</t>
  </si>
  <si>
    <t>Perusahaan</t>
  </si>
  <si>
    <t>Tahun</t>
  </si>
  <si>
    <t>Tobin’s Q perusahaan manufaktur sektor barang konsumsi Tahun 2018-2021</t>
  </si>
  <si>
    <t>Jumlah Item Yang Diungkapan Perusahaan J</t>
  </si>
  <si>
    <t>Jumlah Keseluruhan Item</t>
  </si>
  <si>
    <t>Hasil</t>
  </si>
  <si>
    <t>Divident Per Share</t>
  </si>
  <si>
    <t>Earning Per Share</t>
  </si>
  <si>
    <t xml:space="preserve">Nilai Ekuitas </t>
  </si>
  <si>
    <t>Total Hutang</t>
  </si>
  <si>
    <r>
      <t>Total Aktiva</t>
    </r>
    <r>
      <rPr>
        <b/>
        <sz val="10"/>
        <color theme="1"/>
        <rFont val="Times New Roman"/>
        <family val="1"/>
      </rPr>
      <t xml:space="preserve"> </t>
    </r>
  </si>
  <si>
    <t>Laba Setelah Pajak</t>
  </si>
  <si>
    <t>Jumlah Modal</t>
  </si>
  <si>
    <t>DPR =  perusahaan manufaktur sektor barang konsumsi Tahun 2018-2021</t>
  </si>
  <si>
    <t>CSRIj = perusahaan manufaktur sektor barang konsumsi Tahun 2018-2021</t>
  </si>
  <si>
    <t>ROE =  Perusahaan Manufaktur Sektor Barang Konsumsi Tahun 2018-2021</t>
  </si>
  <si>
    <t>ADES</t>
  </si>
  <si>
    <t>ALTO</t>
  </si>
  <si>
    <t>CAMP</t>
  </si>
  <si>
    <t>CINT</t>
  </si>
  <si>
    <t>CLEO</t>
  </si>
  <si>
    <t>COCO</t>
  </si>
  <si>
    <t>FOOD</t>
  </si>
  <si>
    <t>GGRM</t>
  </si>
  <si>
    <t>HMSP</t>
  </si>
  <si>
    <t>HOKI</t>
  </si>
  <si>
    <t>ICBP</t>
  </si>
  <si>
    <t>KINO</t>
  </si>
  <si>
    <t>KLBF</t>
  </si>
  <si>
    <t>LMPI</t>
  </si>
  <si>
    <t>MBTO</t>
  </si>
  <si>
    <t>MERK</t>
  </si>
  <si>
    <t>MLBI</t>
  </si>
  <si>
    <t>MRAT</t>
  </si>
  <si>
    <t>MYOR</t>
  </si>
  <si>
    <t>PANI</t>
  </si>
  <si>
    <t>PEHA</t>
  </si>
  <si>
    <t>PYFA</t>
  </si>
  <si>
    <t>SCPI</t>
  </si>
  <si>
    <t>SIDO</t>
  </si>
  <si>
    <t>TCID</t>
  </si>
  <si>
    <t>TSPC</t>
  </si>
  <si>
    <t>UNVR</t>
  </si>
  <si>
    <t>HASIL TABULASI DATA SEKTOR BARANG DAN KONSUMSI TAHUN 2019-2022</t>
  </si>
  <si>
    <t>DPR/Hasil</t>
  </si>
  <si>
    <t>Y : Nilai Perusahaan</t>
  </si>
  <si>
    <t>X2 : Kebijakan Dividen</t>
  </si>
  <si>
    <t>X1 : Tanggung Jawab Sosial (CSR)</t>
  </si>
  <si>
    <t>Z : Profitabilitas</t>
  </si>
  <si>
    <t xml:space="preserve">Laba Bersih </t>
  </si>
  <si>
    <t>Jumlah Saham Beredar</t>
  </si>
  <si>
    <t>Menggunakan GRI G4 = 91 Item</t>
  </si>
  <si>
    <t>Ekonomi</t>
  </si>
  <si>
    <t>Kinerja Ekonomi</t>
  </si>
  <si>
    <t>Keberadaan di Pasar</t>
  </si>
  <si>
    <t>Dampak Ekonomi Tidak Langsung</t>
  </si>
  <si>
    <t>Praktik Pengadaan</t>
  </si>
  <si>
    <t>Lingkungan</t>
  </si>
  <si>
    <t>Bahan</t>
  </si>
  <si>
    <t>Energi</t>
  </si>
  <si>
    <t>Air</t>
  </si>
  <si>
    <t>Keanekaragaman Hayati</t>
  </si>
  <si>
    <t>Emisi</t>
  </si>
  <si>
    <t>Efluen dan Limbah</t>
  </si>
  <si>
    <t>Produk dan Jasa</t>
  </si>
  <si>
    <t>Kepatuhan</t>
  </si>
  <si>
    <t>Transportasi</t>
  </si>
  <si>
    <t>Lain-lain</t>
  </si>
  <si>
    <t>Asesmen Pemasok atas Lingkungan</t>
  </si>
  <si>
    <t>Mekanisme Pengaduan Masalah</t>
  </si>
  <si>
    <t>Sosial</t>
  </si>
  <si>
    <t>Praktik Ketenagakerjaan dan Kenyamanan Bekerja</t>
  </si>
  <si>
    <t>Kepegawaian</t>
  </si>
  <si>
    <t>Hubungan Industrial</t>
  </si>
  <si>
    <t>Kesehatan dan Keselamatan Kerja</t>
  </si>
  <si>
    <t>Pelatihan dan Pendidikan</t>
  </si>
  <si>
    <t>Keberagamaan danKesetaraan Peluang</t>
  </si>
  <si>
    <t>Kesetaraan Remunerasi Perempuan dan Laki - laki</t>
  </si>
  <si>
    <t>Asesmen Pemasok atas Praktik Ketenagakerjaan</t>
  </si>
  <si>
    <t xml:space="preserve">Mekanisme Pengaduan Masala Ketenagakerjaanh </t>
  </si>
  <si>
    <t>Hak Asasi Manusia</t>
  </si>
  <si>
    <t>Investasi</t>
  </si>
  <si>
    <t>Non-diskriminasi</t>
  </si>
  <si>
    <t>Kebebasan Berserikat dan Perjanjian Kerja Bersama (PKB)</t>
  </si>
  <si>
    <t>Pekerja Anak</t>
  </si>
  <si>
    <t>Pekerja Paksa atau Wajib kerja</t>
  </si>
  <si>
    <t>Praktik Pengamanan</t>
  </si>
  <si>
    <t>Hak Adat</t>
  </si>
  <si>
    <t>Asesmen</t>
  </si>
  <si>
    <t>Asesmen pemasok atas Hak Asasi Manusia</t>
  </si>
  <si>
    <t>Mekanisme Pengaduan Masalah Hak Asasi Manusia</t>
  </si>
  <si>
    <t>Masyarakat</t>
  </si>
  <si>
    <t>Masyarakat Lokal</t>
  </si>
  <si>
    <t>Anti-korupsi</t>
  </si>
  <si>
    <t>Kebijakan Publik</t>
  </si>
  <si>
    <t>Anti-persaingan</t>
  </si>
  <si>
    <t>Asesmen Pemasok atas Dampak terhadap Masyarakat</t>
  </si>
  <si>
    <t>Mekanisme Pengaduan Dampak terhadap Masyarakat</t>
  </si>
  <si>
    <t>Tanggung Jawab atas Produk</t>
  </si>
  <si>
    <t>Kesehatan dan Keselamatan Pelanggan</t>
  </si>
  <si>
    <t>Pelabelan Produk dan Jasa</t>
  </si>
  <si>
    <t>Komunikasi Pemasaran</t>
  </si>
  <si>
    <t>Privasi Pelanggan</t>
  </si>
  <si>
    <t>PBV</t>
  </si>
  <si>
    <t>Harga per lembar saham</t>
  </si>
  <si>
    <t>Nilai Buku per lembar saham</t>
  </si>
  <si>
    <t>Close Price</t>
  </si>
  <si>
    <t>Total Liabilitas</t>
  </si>
  <si>
    <t>Inventory</t>
  </si>
  <si>
    <t>Current Asset</t>
  </si>
  <si>
    <t>Total Asset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</si>
</sst>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Rp&quot;* #,##0_-;\-&quot;Rp&quot;* #,##0_-;_-&quot;Rp&quot;* &quot;-&quot;_-;_-@_-"/>
    <numFmt numFmtId="164" formatCode="_(&quot;Rp&quot;* #,##0_);_(&quot;Rp&quot;* \(#,##0\);_(&quot;Rp&quot;* &quot;-&quot;_);_(@_)"/>
    <numFmt numFmtId="165" formatCode="0.0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rgb="FF000000"/>
      <name val="Times New Roman"/>
      <family val="1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color rgb="FF232A3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42" fontId="0" fillId="0" borderId="16" xfId="0" applyNumberFormat="1" applyBorder="1"/>
    <xf numFmtId="42" fontId="0" fillId="0" borderId="17" xfId="0" applyNumberFormat="1" applyBorder="1"/>
    <xf numFmtId="42" fontId="0" fillId="0" borderId="18" xfId="0" applyNumberFormat="1" applyBorder="1"/>
    <xf numFmtId="42" fontId="0" fillId="0" borderId="20" xfId="0" applyNumberFormat="1" applyBorder="1"/>
    <xf numFmtId="42" fontId="0" fillId="0" borderId="21" xfId="0" applyNumberFormat="1" applyBorder="1"/>
    <xf numFmtId="42" fontId="0" fillId="0" borderId="22" xfId="0" applyNumberFormat="1" applyBorder="1"/>
    <xf numFmtId="42" fontId="0" fillId="0" borderId="23" xfId="0" applyNumberFormat="1" applyBorder="1"/>
    <xf numFmtId="42" fontId="0" fillId="0" borderId="24" xfId="0" applyNumberFormat="1" applyBorder="1"/>
    <xf numFmtId="42" fontId="0" fillId="0" borderId="25" xfId="0" applyNumberFormat="1" applyBorder="1"/>
    <xf numFmtId="0" fontId="1" fillId="0" borderId="3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42" fontId="0" fillId="0" borderId="27" xfId="0" applyNumberFormat="1" applyBorder="1"/>
    <xf numFmtId="42" fontId="0" fillId="0" borderId="28" xfId="0" applyNumberFormat="1" applyBorder="1"/>
    <xf numFmtId="0" fontId="1" fillId="0" borderId="30" xfId="0" applyFont="1" applyBorder="1" applyAlignment="1">
      <alignment horizontal="center"/>
    </xf>
    <xf numFmtId="9" fontId="2" fillId="0" borderId="32" xfId="0" applyNumberFormat="1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/>
    <xf numFmtId="0" fontId="5" fillId="0" borderId="15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0" borderId="32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36" xfId="0" applyFont="1" applyBorder="1"/>
    <xf numFmtId="0" fontId="5" fillId="0" borderId="0" xfId="0" applyFont="1"/>
    <xf numFmtId="0" fontId="5" fillId="0" borderId="37" xfId="0" applyFont="1" applyBorder="1"/>
    <xf numFmtId="0" fontId="5" fillId="0" borderId="29" xfId="0" applyFont="1" applyBorder="1"/>
    <xf numFmtId="0" fontId="5" fillId="0" borderId="5" xfId="0" applyFont="1" applyBorder="1"/>
    <xf numFmtId="0" fontId="5" fillId="0" borderId="6" xfId="0" applyFont="1" applyBorder="1"/>
    <xf numFmtId="42" fontId="0" fillId="0" borderId="39" xfId="0" applyNumberFormat="1" applyBorder="1"/>
    <xf numFmtId="42" fontId="0" fillId="0" borderId="38" xfId="0" applyNumberFormat="1" applyBorder="1"/>
    <xf numFmtId="42" fontId="0" fillId="0" borderId="40" xfId="0" applyNumberFormat="1" applyBorder="1"/>
    <xf numFmtId="0" fontId="0" fillId="0" borderId="18" xfId="0" applyBorder="1" applyAlignment="1">
      <alignment horizontal="center"/>
    </xf>
    <xf numFmtId="42" fontId="0" fillId="0" borderId="26" xfId="0" applyNumberFormat="1" applyBorder="1"/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2" fontId="7" fillId="0" borderId="23" xfId="0" applyNumberFormat="1" applyFont="1" applyBorder="1" applyAlignment="1">
      <alignment vertical="center" wrapText="1"/>
    </xf>
    <xf numFmtId="42" fontId="7" fillId="0" borderId="24" xfId="0" applyNumberFormat="1" applyFont="1" applyBorder="1" applyAlignment="1">
      <alignment vertical="center" wrapText="1"/>
    </xf>
    <xf numFmtId="42" fontId="0" fillId="0" borderId="41" xfId="0" applyNumberFormat="1" applyBorder="1"/>
    <xf numFmtId="42" fontId="5" fillId="0" borderId="23" xfId="0" applyNumberFormat="1" applyFont="1" applyBorder="1" applyAlignment="1">
      <alignment horizontal="center"/>
    </xf>
    <xf numFmtId="42" fontId="5" fillId="0" borderId="24" xfId="0" applyNumberFormat="1" applyFont="1" applyBorder="1" applyAlignment="1">
      <alignment horizontal="center"/>
    </xf>
    <xf numFmtId="42" fontId="0" fillId="0" borderId="19" xfId="0" applyNumberFormat="1" applyBorder="1"/>
    <xf numFmtId="42" fontId="0" fillId="0" borderId="42" xfId="0" applyNumberFormat="1" applyBorder="1"/>
    <xf numFmtId="42" fontId="0" fillId="0" borderId="43" xfId="0" applyNumberFormat="1" applyBorder="1"/>
    <xf numFmtId="42" fontId="0" fillId="0" borderId="44" xfId="0" applyNumberFormat="1" applyBorder="1"/>
    <xf numFmtId="42" fontId="5" fillId="0" borderId="20" xfId="0" applyNumberFormat="1" applyFont="1" applyBorder="1"/>
    <xf numFmtId="42" fontId="5" fillId="0" borderId="21" xfId="0" applyNumberFormat="1" applyFont="1" applyBorder="1"/>
    <xf numFmtId="42" fontId="0" fillId="0" borderId="4" xfId="0" applyNumberFormat="1" applyBorder="1"/>
    <xf numFmtId="42" fontId="3" fillId="0" borderId="32" xfId="0" applyNumberFormat="1" applyFont="1" applyBorder="1" applyAlignment="1">
      <alignment horizontal="center" vertical="center"/>
    </xf>
    <xf numFmtId="42" fontId="5" fillId="0" borderId="23" xfId="1" applyNumberFormat="1" applyFont="1" applyBorder="1" applyAlignment="1">
      <alignment horizontal="center"/>
    </xf>
    <xf numFmtId="42" fontId="5" fillId="0" borderId="24" xfId="1" applyNumberFormat="1" applyFont="1" applyBorder="1" applyAlignment="1">
      <alignment horizontal="center"/>
    </xf>
    <xf numFmtId="42" fontId="5" fillId="0" borderId="20" xfId="1" applyNumberFormat="1" applyFont="1" applyBorder="1" applyAlignment="1">
      <alignment horizontal="center"/>
    </xf>
    <xf numFmtId="42" fontId="5" fillId="0" borderId="21" xfId="1" applyNumberFormat="1" applyFont="1" applyBorder="1" applyAlignment="1">
      <alignment horizontal="center"/>
    </xf>
    <xf numFmtId="42" fontId="5" fillId="0" borderId="19" xfId="1" applyNumberFormat="1" applyFont="1" applyBorder="1"/>
    <xf numFmtId="42" fontId="5" fillId="0" borderId="42" xfId="1" applyNumberFormat="1" applyFont="1" applyBorder="1"/>
    <xf numFmtId="42" fontId="0" fillId="0" borderId="0" xfId="0" applyNumberFormat="1"/>
    <xf numFmtId="42" fontId="2" fillId="0" borderId="32" xfId="0" applyNumberFormat="1" applyFont="1" applyBorder="1" applyAlignment="1">
      <alignment horizontal="center" vertical="center"/>
    </xf>
    <xf numFmtId="42" fontId="2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2" fontId="6" fillId="0" borderId="33" xfId="0" applyNumberFormat="1" applyFont="1" applyBorder="1"/>
    <xf numFmtId="42" fontId="6" fillId="0" borderId="34" xfId="0" applyNumberFormat="1" applyFont="1" applyBorder="1"/>
    <xf numFmtId="42" fontId="2" fillId="0" borderId="31" xfId="0" applyNumberFormat="1" applyFont="1" applyBorder="1" applyAlignment="1">
      <alignment horizontal="center" vertical="center"/>
    </xf>
    <xf numFmtId="42" fontId="2" fillId="0" borderId="15" xfId="0" applyNumberFormat="1" applyFont="1" applyBorder="1" applyAlignment="1">
      <alignment horizontal="center" vertical="center"/>
    </xf>
    <xf numFmtId="165" fontId="0" fillId="0" borderId="20" xfId="0" applyNumberFormat="1" applyBorder="1" applyAlignment="1">
      <alignment horizontal="center"/>
    </xf>
    <xf numFmtId="165" fontId="0" fillId="0" borderId="21" xfId="0" applyNumberFormat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165" fontId="0" fillId="0" borderId="32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42" fontId="0" fillId="0" borderId="33" xfId="0" applyNumberFormat="1" applyBorder="1"/>
    <xf numFmtId="42" fontId="0" fillId="0" borderId="34" xfId="0" applyNumberFormat="1" applyBorder="1"/>
    <xf numFmtId="9" fontId="2" fillId="0" borderId="3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2" fontId="9" fillId="0" borderId="22" xfId="0" applyNumberFormat="1" applyFont="1" applyBorder="1"/>
    <xf numFmtId="42" fontId="9" fillId="0" borderId="21" xfId="0" applyNumberFormat="1" applyFont="1" applyBorder="1"/>
    <xf numFmtId="42" fontId="0" fillId="0" borderId="45" xfId="0" applyNumberFormat="1" applyBorder="1"/>
    <xf numFmtId="42" fontId="9" fillId="0" borderId="20" xfId="0" applyNumberFormat="1" applyFont="1" applyBorder="1"/>
    <xf numFmtId="42" fontId="9" fillId="0" borderId="39" xfId="0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7" xfId="0" applyBorder="1" applyAlignment="1">
      <alignment horizontal="center" vertical="center"/>
    </xf>
    <xf numFmtId="3" fontId="10" fillId="0" borderId="21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2" xfId="0" applyBorder="1"/>
    <xf numFmtId="0" fontId="0" fillId="0" borderId="48" xfId="0" applyBorder="1"/>
    <xf numFmtId="0" fontId="1" fillId="0" borderId="49" xfId="0" applyFont="1" applyBorder="1" applyAlignment="1">
      <alignment horizontal="center"/>
    </xf>
    <xf numFmtId="42" fontId="5" fillId="0" borderId="19" xfId="0" applyNumberFormat="1" applyFont="1" applyBorder="1"/>
    <xf numFmtId="42" fontId="5" fillId="0" borderId="42" xfId="0" applyNumberFormat="1" applyFont="1" applyBorder="1"/>
    <xf numFmtId="42" fontId="0" fillId="0" borderId="50" xfId="0" applyNumberFormat="1" applyBorder="1"/>
    <xf numFmtId="42" fontId="5" fillId="0" borderId="46" xfId="1" applyNumberFormat="1" applyFont="1" applyBorder="1" applyAlignment="1">
      <alignment horizontal="center"/>
    </xf>
    <xf numFmtId="42" fontId="5" fillId="0" borderId="27" xfId="1" applyNumberFormat="1" applyFont="1" applyBorder="1" applyAlignment="1">
      <alignment horizontal="center"/>
    </xf>
    <xf numFmtId="42" fontId="0" fillId="0" borderId="47" xfId="0" applyNumberFormat="1" applyBorder="1"/>
    <xf numFmtId="42" fontId="7" fillId="0" borderId="20" xfId="0" applyNumberFormat="1" applyFont="1" applyBorder="1" applyAlignment="1">
      <alignment vertical="center" wrapText="1"/>
    </xf>
    <xf numFmtId="42" fontId="7" fillId="0" borderId="21" xfId="0" applyNumberFormat="1" applyFont="1" applyBorder="1" applyAlignment="1">
      <alignment vertical="center" wrapText="1"/>
    </xf>
    <xf numFmtId="42" fontId="5" fillId="0" borderId="20" xfId="0" applyNumberFormat="1" applyFont="1" applyBorder="1" applyAlignment="1">
      <alignment horizontal="center"/>
    </xf>
    <xf numFmtId="42" fontId="5" fillId="0" borderId="21" xfId="0" applyNumberFormat="1" applyFont="1" applyBorder="1" applyAlignment="1">
      <alignment horizontal="center"/>
    </xf>
    <xf numFmtId="42" fontId="0" fillId="0" borderId="29" xfId="0" applyNumberFormat="1" applyBorder="1"/>
    <xf numFmtId="42" fontId="5" fillId="0" borderId="0" xfId="1" applyNumberFormat="1" applyFont="1" applyBorder="1" applyAlignment="1">
      <alignment horizontal="center"/>
    </xf>
    <xf numFmtId="42" fontId="0" fillId="0" borderId="32" xfId="0" applyNumberFormat="1" applyBorder="1"/>
    <xf numFmtId="1" fontId="1" fillId="0" borderId="3" xfId="0" applyNumberFormat="1" applyFont="1" applyBorder="1" applyAlignment="1">
      <alignment horizontal="center"/>
    </xf>
    <xf numFmtId="1" fontId="0" fillId="0" borderId="0" xfId="0" applyNumberFormat="1"/>
    <xf numFmtId="1" fontId="0" fillId="3" borderId="20" xfId="0" applyNumberFormat="1" applyFill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 [0] 2" xfId="1" xr:uid="{F9C5226C-DC0B-429F-AB6C-C89A7F4E7D7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45A3E-44E0-4D4D-9F2A-0079E6908FA2}">
  <dimension ref="A1:M111"/>
  <sheetViews>
    <sheetView tabSelected="1" zoomScale="85" zoomScaleNormal="85" workbookViewId="0">
      <selection activeCell="I25" sqref="I25"/>
    </sheetView>
  </sheetViews>
  <sheetFormatPr defaultRowHeight="15" x14ac:dyDescent="0.25"/>
  <cols>
    <col min="2" max="2" width="16.42578125" customWidth="1"/>
    <col min="4" max="4" width="27.85546875" style="53" customWidth="1"/>
    <col min="5" max="5" width="24" style="53" customWidth="1"/>
    <col min="6" max="6" width="25.42578125" style="53" customWidth="1"/>
    <col min="7" max="7" width="22.42578125" style="53" customWidth="1"/>
  </cols>
  <sheetData>
    <row r="1" spans="1:13" x14ac:dyDescent="0.25">
      <c r="A1" s="1"/>
      <c r="B1" s="1"/>
      <c r="C1" s="37" t="s">
        <v>48</v>
      </c>
      <c r="D1" s="38"/>
      <c r="E1" s="38"/>
      <c r="F1" s="38"/>
    </row>
    <row r="2" spans="1:13" ht="15.75" thickBot="1" x14ac:dyDescent="0.3"/>
    <row r="3" spans="1:13" ht="15.75" thickBot="1" x14ac:dyDescent="0.3">
      <c r="A3" s="2" t="s">
        <v>4</v>
      </c>
      <c r="B3" s="3" t="s">
        <v>5</v>
      </c>
      <c r="C3" s="32" t="s">
        <v>6</v>
      </c>
      <c r="D3" s="33" t="s">
        <v>0</v>
      </c>
      <c r="E3" s="33" t="s">
        <v>1</v>
      </c>
      <c r="F3" s="34" t="s">
        <v>2</v>
      </c>
      <c r="G3" s="33" t="s">
        <v>3</v>
      </c>
    </row>
    <row r="4" spans="1:13" x14ac:dyDescent="0.25">
      <c r="A4" s="4">
        <v>1</v>
      </c>
      <c r="B4" s="27" t="s">
        <v>21</v>
      </c>
      <c r="C4" s="35">
        <v>2019</v>
      </c>
      <c r="D4" s="137">
        <v>6.1644248919299994E+17</v>
      </c>
      <c r="E4" s="5">
        <v>0.38461538461538464</v>
      </c>
      <c r="F4" s="5">
        <v>140644.16761041904</v>
      </c>
      <c r="G4" s="115">
        <v>0.14770124151094224</v>
      </c>
    </row>
    <row r="5" spans="1:13" ht="15.75" thickBot="1" x14ac:dyDescent="0.3">
      <c r="A5" s="6"/>
      <c r="B5" s="28"/>
      <c r="C5" s="36">
        <v>2020</v>
      </c>
      <c r="D5" s="138">
        <v>8.6124966640100006E+17</v>
      </c>
      <c r="E5" s="7">
        <v>0.38461538461538464</v>
      </c>
      <c r="F5" s="7">
        <v>86884.327891066278</v>
      </c>
      <c r="G5" s="116">
        <v>0.19384361063685213</v>
      </c>
    </row>
    <row r="6" spans="1:13" x14ac:dyDescent="0.25">
      <c r="A6" s="6"/>
      <c r="B6" s="28"/>
      <c r="C6" s="36">
        <v>2021</v>
      </c>
      <c r="D6" s="138">
        <v>1.9407609046070001E+18</v>
      </c>
      <c r="E6" s="7">
        <v>0.38461538461538464</v>
      </c>
      <c r="F6" s="7">
        <v>44393.530956735078</v>
      </c>
      <c r="G6" s="116">
        <v>0.27402901784563477</v>
      </c>
      <c r="J6" s="39" t="s">
        <v>52</v>
      </c>
      <c r="K6" s="34"/>
      <c r="L6" s="34"/>
      <c r="M6" s="40"/>
    </row>
    <row r="7" spans="1:13" ht="15.75" thickBot="1" x14ac:dyDescent="0.3">
      <c r="A7" s="6"/>
      <c r="B7" s="28"/>
      <c r="C7" s="36">
        <v>2022</v>
      </c>
      <c r="D7" s="139">
        <v>4.2325099988870001E+18</v>
      </c>
      <c r="E7" s="9">
        <v>0.38461538461538464</v>
      </c>
      <c r="F7" s="9">
        <v>32325.592100215905</v>
      </c>
      <c r="G7" s="117">
        <v>0.27342085469675675</v>
      </c>
      <c r="J7" s="41" t="s">
        <v>51</v>
      </c>
      <c r="K7" s="42"/>
      <c r="L7" s="42"/>
      <c r="M7" s="43"/>
    </row>
    <row r="8" spans="1:13" x14ac:dyDescent="0.25">
      <c r="A8" s="4">
        <v>2</v>
      </c>
      <c r="B8" s="29" t="s">
        <v>22</v>
      </c>
      <c r="C8" s="35">
        <v>2019</v>
      </c>
      <c r="D8" s="137">
        <v>1710685620937.9941</v>
      </c>
      <c r="E8" s="5">
        <v>0.26373626373626374</v>
      </c>
      <c r="F8" s="5">
        <v>0</v>
      </c>
      <c r="G8" s="115">
        <v>-1.9392427927542467E-2</v>
      </c>
      <c r="J8" s="41" t="s">
        <v>53</v>
      </c>
      <c r="K8" s="42"/>
      <c r="L8" s="42"/>
      <c r="M8" s="43"/>
    </row>
    <row r="9" spans="1:13" ht="15.75" thickBot="1" x14ac:dyDescent="0.3">
      <c r="A9" s="6"/>
      <c r="B9" s="28"/>
      <c r="C9" s="36">
        <v>2020</v>
      </c>
      <c r="D9" s="138">
        <v>1520222429286.9978</v>
      </c>
      <c r="E9" s="7">
        <v>0.26373626373626374</v>
      </c>
      <c r="F9" s="7">
        <v>0</v>
      </c>
      <c r="G9" s="116">
        <v>-2.8177570243786944E-2</v>
      </c>
      <c r="J9" s="44" t="s">
        <v>50</v>
      </c>
      <c r="K9" s="45"/>
      <c r="L9" s="45"/>
      <c r="M9" s="46"/>
    </row>
    <row r="10" spans="1:13" x14ac:dyDescent="0.25">
      <c r="A10" s="6"/>
      <c r="B10" s="28"/>
      <c r="C10" s="36">
        <v>2021</v>
      </c>
      <c r="D10" s="138">
        <v>1453443181550.9846</v>
      </c>
      <c r="E10" s="7">
        <v>0.26373626373626374</v>
      </c>
      <c r="F10" s="7">
        <v>0</v>
      </c>
      <c r="G10" s="116">
        <v>-2.4550088607003789E-2</v>
      </c>
    </row>
    <row r="11" spans="1:13" ht="15.75" thickBot="1" x14ac:dyDescent="0.3">
      <c r="A11" s="6"/>
      <c r="B11" s="28"/>
      <c r="C11" s="36">
        <v>2022</v>
      </c>
      <c r="D11" s="139">
        <v>884959682294.93567</v>
      </c>
      <c r="E11" s="9">
        <v>0.26373626373626374</v>
      </c>
      <c r="F11" s="9">
        <v>0</v>
      </c>
      <c r="G11" s="117">
        <v>-4.6226081166910453E-2</v>
      </c>
    </row>
    <row r="12" spans="1:13" x14ac:dyDescent="0.25">
      <c r="A12" s="4">
        <v>3</v>
      </c>
      <c r="B12" s="29" t="s">
        <v>23</v>
      </c>
      <c r="C12" s="35">
        <v>2019</v>
      </c>
      <c r="D12" s="137">
        <v>2494127401992.3154</v>
      </c>
      <c r="E12" s="5">
        <v>0.38461538461538464</v>
      </c>
      <c r="F12" s="5">
        <v>0.3258419933828095</v>
      </c>
      <c r="G12" s="115">
        <v>8.2060558302827977E-2</v>
      </c>
    </row>
    <row r="13" spans="1:13" x14ac:dyDescent="0.25">
      <c r="A13" s="6"/>
      <c r="B13" s="28"/>
      <c r="C13" s="36">
        <v>2020</v>
      </c>
      <c r="D13" s="138">
        <v>2040750242043.3083</v>
      </c>
      <c r="E13" s="7">
        <v>0.38461538461538464</v>
      </c>
      <c r="F13" s="7">
        <v>0.56784605849235092</v>
      </c>
      <c r="G13" s="116">
        <v>4.579939891740141E-2</v>
      </c>
    </row>
    <row r="14" spans="1:13" x14ac:dyDescent="0.25">
      <c r="A14" s="6"/>
      <c r="B14" s="28"/>
      <c r="C14" s="36">
        <v>2021</v>
      </c>
      <c r="D14" s="138">
        <v>1952062868196.2537</v>
      </c>
      <c r="E14" s="7">
        <v>0.38461538461538464</v>
      </c>
      <c r="F14" s="7">
        <v>0.24994599824831551</v>
      </c>
      <c r="G14" s="116">
        <v>9.7834523265973819E-2</v>
      </c>
    </row>
    <row r="15" spans="1:13" ht="15.75" thickBot="1" x14ac:dyDescent="0.3">
      <c r="A15" s="6"/>
      <c r="B15" s="28"/>
      <c r="C15" s="36">
        <v>2022</v>
      </c>
      <c r="D15" s="139">
        <v>1930122542689.9336</v>
      </c>
      <c r="E15" s="9">
        <v>0.38461538461538464</v>
      </c>
      <c r="F15" s="9">
        <v>0.20626586925458804</v>
      </c>
      <c r="G15" s="117">
        <v>0.12879793692451461</v>
      </c>
    </row>
    <row r="16" spans="1:13" x14ac:dyDescent="0.25">
      <c r="A16" s="4">
        <v>4</v>
      </c>
      <c r="B16" s="29" t="s">
        <v>24</v>
      </c>
      <c r="C16" s="35">
        <v>2019</v>
      </c>
      <c r="D16" s="137">
        <v>579468219018.94226</v>
      </c>
      <c r="E16" s="5">
        <v>0.26373626373626374</v>
      </c>
      <c r="F16" s="5">
        <v>0.45699624382157489</v>
      </c>
      <c r="G16" s="115">
        <v>1.8531167105099274E-2</v>
      </c>
    </row>
    <row r="17" spans="1:7" x14ac:dyDescent="0.25">
      <c r="A17" s="6"/>
      <c r="B17" s="28"/>
      <c r="C17" s="36">
        <v>2020</v>
      </c>
      <c r="D17" s="138">
        <v>500247905848.04712</v>
      </c>
      <c r="E17" s="7">
        <v>0.26373626373626374</v>
      </c>
      <c r="F17" s="7">
        <v>13.248933345439378</v>
      </c>
      <c r="G17" s="116">
        <v>6.4635238945053377E-4</v>
      </c>
    </row>
    <row r="18" spans="1:7" x14ac:dyDescent="0.25">
      <c r="A18" s="6"/>
      <c r="B18" s="28"/>
      <c r="C18" s="36">
        <v>2021</v>
      </c>
      <c r="D18" s="138">
        <v>485702668738.9892</v>
      </c>
      <c r="E18" s="7">
        <v>0.26373626373626374</v>
      </c>
      <c r="F18" s="7">
        <v>-3.3601143511623389E-2</v>
      </c>
      <c r="G18" s="116">
        <v>-0.28099250150090538</v>
      </c>
    </row>
    <row r="19" spans="1:7" ht="15.75" thickBot="1" x14ac:dyDescent="0.3">
      <c r="A19" s="6"/>
      <c r="B19" s="28"/>
      <c r="C19" s="36">
        <v>2022</v>
      </c>
      <c r="D19" s="139">
        <v>498273838730.00128</v>
      </c>
      <c r="E19" s="9">
        <v>0.26373626373626374</v>
      </c>
      <c r="F19" s="9">
        <v>-0.43827008492235525</v>
      </c>
      <c r="G19" s="117">
        <v>-2.2142129596878706E-2</v>
      </c>
    </row>
    <row r="20" spans="1:7" x14ac:dyDescent="0.25">
      <c r="A20" s="4">
        <v>5</v>
      </c>
      <c r="B20" s="29" t="s">
        <v>25</v>
      </c>
      <c r="C20" s="35">
        <v>2019</v>
      </c>
      <c r="D20" s="137">
        <v>6639065044687.8066</v>
      </c>
      <c r="E20" s="5">
        <v>0.38461538461538464</v>
      </c>
      <c r="F20" s="5">
        <v>0.22943416798012459</v>
      </c>
      <c r="G20" s="115">
        <v>0.17063363948967272</v>
      </c>
    </row>
    <row r="21" spans="1:7" x14ac:dyDescent="0.25">
      <c r="A21" s="6"/>
      <c r="B21" s="28"/>
      <c r="C21" s="36">
        <v>2020</v>
      </c>
      <c r="D21" s="138">
        <v>6517971876960.8057</v>
      </c>
      <c r="E21" s="7">
        <v>0.38461538461538464</v>
      </c>
      <c r="F21" s="7">
        <v>0.2259508557199868</v>
      </c>
      <c r="G21" s="116">
        <v>0.14839096019550635</v>
      </c>
    </row>
    <row r="22" spans="1:7" x14ac:dyDescent="0.25">
      <c r="A22" s="6"/>
      <c r="B22" s="28"/>
      <c r="C22" s="36">
        <v>2021</v>
      </c>
      <c r="D22" s="138">
        <v>6108335702933.792</v>
      </c>
      <c r="E22" s="7">
        <v>0.38461538461538464</v>
      </c>
      <c r="F22" s="7">
        <v>0.1660103107602886</v>
      </c>
      <c r="G22" s="116">
        <v>0.18042661222294429</v>
      </c>
    </row>
    <row r="23" spans="1:7" ht="15.75" thickBot="1" x14ac:dyDescent="0.3">
      <c r="A23" s="6"/>
      <c r="B23" s="28"/>
      <c r="C23" s="36">
        <v>2022</v>
      </c>
      <c r="D23" s="139">
        <v>7346550405177.7959</v>
      </c>
      <c r="E23" s="9">
        <v>0.38461538461538464</v>
      </c>
      <c r="F23" s="9">
        <v>0.15337513590225507</v>
      </c>
      <c r="G23" s="117">
        <v>0.16504130802935013</v>
      </c>
    </row>
    <row r="24" spans="1:7" x14ac:dyDescent="0.25">
      <c r="A24" s="4">
        <v>6</v>
      </c>
      <c r="B24" s="29" t="s">
        <v>26</v>
      </c>
      <c r="C24" s="35">
        <v>2019</v>
      </c>
      <c r="D24" s="137">
        <v>1036322239980.6499</v>
      </c>
      <c r="E24" s="5">
        <v>0.26373626373626374</v>
      </c>
      <c r="F24" s="5">
        <v>0</v>
      </c>
      <c r="G24" s="115">
        <v>7.2760802883314976E-2</v>
      </c>
    </row>
    <row r="25" spans="1:7" x14ac:dyDescent="0.25">
      <c r="A25" s="6"/>
      <c r="B25" s="28"/>
      <c r="C25" s="36">
        <v>2020</v>
      </c>
      <c r="D25" s="138">
        <v>1608578130958.9495</v>
      </c>
      <c r="E25" s="7">
        <v>0.26373626373626374</v>
      </c>
      <c r="F25" s="7">
        <v>0</v>
      </c>
      <c r="G25" s="116">
        <v>2.4432528835617969E-2</v>
      </c>
    </row>
    <row r="26" spans="1:7" x14ac:dyDescent="0.25">
      <c r="A26" s="6"/>
      <c r="B26" s="28"/>
      <c r="C26" s="36">
        <v>2021</v>
      </c>
      <c r="D26" s="138">
        <v>1611714318094.7114</v>
      </c>
      <c r="E26" s="7">
        <v>0.26373626373626374</v>
      </c>
      <c r="F26" s="7">
        <v>0</v>
      </c>
      <c r="G26" s="116">
        <v>3.8991675662950996E-2</v>
      </c>
    </row>
    <row r="27" spans="1:7" ht="15.75" thickBot="1" x14ac:dyDescent="0.3">
      <c r="A27" s="6"/>
      <c r="B27" s="28"/>
      <c r="C27" s="36">
        <v>2022</v>
      </c>
      <c r="D27" s="139">
        <v>613383376789.76416</v>
      </c>
      <c r="E27" s="9">
        <v>0.26373626373626374</v>
      </c>
      <c r="F27" s="9">
        <v>0</v>
      </c>
      <c r="G27" s="117">
        <v>3.2410477040958417E-2</v>
      </c>
    </row>
    <row r="28" spans="1:7" x14ac:dyDescent="0.25">
      <c r="A28" s="4">
        <v>7</v>
      </c>
      <c r="B28" s="29" t="s">
        <v>27</v>
      </c>
      <c r="C28" s="35">
        <v>2019</v>
      </c>
      <c r="D28" s="137">
        <v>133504376984.06841</v>
      </c>
      <c r="E28" s="5">
        <v>0.38461538461538464</v>
      </c>
      <c r="F28" s="5">
        <v>0</v>
      </c>
      <c r="G28" s="115">
        <v>2.4680988398495599E-2</v>
      </c>
    </row>
    <row r="29" spans="1:7" x14ac:dyDescent="0.25">
      <c r="A29" s="6"/>
      <c r="B29" s="28"/>
      <c r="C29" s="36">
        <v>2020</v>
      </c>
      <c r="D29" s="138">
        <v>136996626504.04765</v>
      </c>
      <c r="E29" s="7">
        <v>0.38461538461538464</v>
      </c>
      <c r="F29" s="7">
        <v>0</v>
      </c>
      <c r="G29" s="116">
        <v>-0.30935446297689678</v>
      </c>
    </row>
    <row r="30" spans="1:7" x14ac:dyDescent="0.25">
      <c r="A30" s="6"/>
      <c r="B30" s="28"/>
      <c r="C30" s="36">
        <v>2021</v>
      </c>
      <c r="D30" s="138">
        <v>161786596897.0629</v>
      </c>
      <c r="E30" s="7">
        <v>0.38461538461538464</v>
      </c>
      <c r="F30" s="7">
        <v>0</v>
      </c>
      <c r="G30" s="116">
        <v>-0.33512895400790499</v>
      </c>
    </row>
    <row r="31" spans="1:7" ht="15.75" thickBot="1" x14ac:dyDescent="0.3">
      <c r="A31" s="6"/>
      <c r="B31" s="28"/>
      <c r="C31" s="36">
        <v>2022</v>
      </c>
      <c r="D31" s="139">
        <v>145543804974.04105</v>
      </c>
      <c r="E31" s="9">
        <v>0.38461538461538464</v>
      </c>
      <c r="F31" s="9">
        <v>0</v>
      </c>
      <c r="G31" s="117">
        <v>-0.52978609917129516</v>
      </c>
    </row>
    <row r="32" spans="1:7" x14ac:dyDescent="0.25">
      <c r="A32" s="4">
        <v>8</v>
      </c>
      <c r="B32" s="29" t="s">
        <v>28</v>
      </c>
      <c r="C32" s="35">
        <v>2019</v>
      </c>
      <c r="D32" s="137">
        <v>1.0197673456383001E+20</v>
      </c>
      <c r="E32" s="5">
        <v>0.63736263736263732</v>
      </c>
      <c r="F32" s="5">
        <v>459770.6913082095</v>
      </c>
      <c r="G32" s="115">
        <v>0.21363718953485827</v>
      </c>
    </row>
    <row r="33" spans="1:7" x14ac:dyDescent="0.25">
      <c r="A33" s="6"/>
      <c r="B33" s="28"/>
      <c r="C33" s="36">
        <v>2020</v>
      </c>
      <c r="D33" s="138">
        <v>7.8887667563463999E+19</v>
      </c>
      <c r="E33" s="7">
        <v>0.63736263736263732</v>
      </c>
      <c r="F33" s="7">
        <v>654132.59282592265</v>
      </c>
      <c r="G33" s="116">
        <v>0.13068022011648586</v>
      </c>
    </row>
    <row r="34" spans="1:7" x14ac:dyDescent="0.25">
      <c r="A34" s="6"/>
      <c r="B34" s="28"/>
      <c r="C34" s="36">
        <v>2021</v>
      </c>
      <c r="D34" s="138">
        <v>5.8877170932320002E+19</v>
      </c>
      <c r="E34" s="7">
        <v>0.63736263736263732</v>
      </c>
      <c r="F34" s="7">
        <v>892478.55742784392</v>
      </c>
      <c r="G34" s="116">
        <v>9.454350113143789E-2</v>
      </c>
    </row>
    <row r="35" spans="1:7" ht="15.75" thickBot="1" x14ac:dyDescent="0.3">
      <c r="A35" s="6"/>
      <c r="B35" s="28"/>
      <c r="C35" s="36">
        <v>2022</v>
      </c>
      <c r="D35" s="139">
        <v>3.4633662346536002E+19</v>
      </c>
      <c r="E35" s="9">
        <v>0.63736263736263732</v>
      </c>
      <c r="F35" s="9">
        <v>830618.66892682842</v>
      </c>
      <c r="G35" s="117">
        <v>4.8045900746000854E-2</v>
      </c>
    </row>
    <row r="36" spans="1:7" x14ac:dyDescent="0.25">
      <c r="A36" s="4">
        <v>9</v>
      </c>
      <c r="B36" s="29" t="s">
        <v>29</v>
      </c>
      <c r="C36" s="35">
        <v>2019</v>
      </c>
      <c r="D36" s="137">
        <v>275877268489999.91</v>
      </c>
      <c r="E36" s="5">
        <v>0.63736263736263732</v>
      </c>
      <c r="F36" s="5">
        <v>1.0155516824288984</v>
      </c>
      <c r="G36" s="115">
        <v>0.38457446286729186</v>
      </c>
    </row>
    <row r="37" spans="1:7" x14ac:dyDescent="0.25">
      <c r="A37" s="6"/>
      <c r="B37" s="28"/>
      <c r="C37" s="36">
        <v>2020</v>
      </c>
      <c r="D37" s="138">
        <v>212585016734500.03</v>
      </c>
      <c r="E37" s="7">
        <v>0.63736263736263732</v>
      </c>
      <c r="F37" s="7">
        <v>1.6238540724601571</v>
      </c>
      <c r="G37" s="116">
        <v>0.28376234639199882</v>
      </c>
    </row>
    <row r="38" spans="1:7" x14ac:dyDescent="0.25">
      <c r="A38" s="6"/>
      <c r="B38" s="28"/>
      <c r="C38" s="36">
        <v>2021</v>
      </c>
      <c r="D38" s="138">
        <v>153927713208499.94</v>
      </c>
      <c r="E38" s="7">
        <v>0.63736263736263732</v>
      </c>
      <c r="F38" s="7">
        <v>1.1864706334129969</v>
      </c>
      <c r="G38" s="116">
        <v>0.24449308813696743</v>
      </c>
    </row>
    <row r="39" spans="1:7" ht="15.75" thickBot="1" x14ac:dyDescent="0.3">
      <c r="A39" s="6"/>
      <c r="B39" s="28"/>
      <c r="C39" s="36">
        <v>2022</v>
      </c>
      <c r="D39" s="139">
        <v>142699225595999.97</v>
      </c>
      <c r="E39" s="9">
        <v>0.63736263736263732</v>
      </c>
      <c r="F39" s="9">
        <v>1.1643314890308654</v>
      </c>
      <c r="G39" s="117">
        <v>0.22448371624904756</v>
      </c>
    </row>
    <row r="40" spans="1:7" x14ac:dyDescent="0.25">
      <c r="A40" s="4">
        <v>10</v>
      </c>
      <c r="B40" s="29" t="s">
        <v>30</v>
      </c>
      <c r="C40" s="35">
        <v>2019</v>
      </c>
      <c r="D40" s="137">
        <v>2637410000745.4302</v>
      </c>
      <c r="E40" s="5">
        <v>0.38461538461538464</v>
      </c>
      <c r="F40" s="5">
        <v>6.9977778650222602E-2</v>
      </c>
      <c r="G40" s="115">
        <v>0.16167144204341996</v>
      </c>
    </row>
    <row r="41" spans="1:7" x14ac:dyDescent="0.25">
      <c r="A41" s="6"/>
      <c r="B41" s="28"/>
      <c r="C41" s="36">
        <v>2020</v>
      </c>
      <c r="D41" s="138">
        <v>998268884062.53308</v>
      </c>
      <c r="E41" s="7">
        <v>0.38461538461538464</v>
      </c>
      <c r="F41" s="7">
        <v>0.19081535519969378</v>
      </c>
      <c r="G41" s="116">
        <v>5.7411203183673119E-2</v>
      </c>
    </row>
    <row r="42" spans="1:7" x14ac:dyDescent="0.25">
      <c r="A42" s="6"/>
      <c r="B42" s="28"/>
      <c r="C42" s="36">
        <v>2021</v>
      </c>
      <c r="D42" s="138">
        <v>2221758605742.5449</v>
      </c>
      <c r="E42" s="7">
        <v>0.38461538461538464</v>
      </c>
      <c r="F42" s="7">
        <v>0.77217625126099576</v>
      </c>
      <c r="G42" s="116">
        <v>1.874357142380445E-2</v>
      </c>
    </row>
    <row r="43" spans="1:7" ht="15.75" thickBot="1" x14ac:dyDescent="0.3">
      <c r="A43" s="6"/>
      <c r="B43" s="28"/>
      <c r="C43" s="36">
        <v>2022</v>
      </c>
      <c r="D43" s="139">
        <v>1281752427721.2188</v>
      </c>
      <c r="E43" s="9">
        <v>0.38461538461538464</v>
      </c>
      <c r="F43" s="9">
        <v>0.10685092205218148</v>
      </c>
      <c r="G43" s="117">
        <v>0.13541329774688959</v>
      </c>
    </row>
    <row r="44" spans="1:7" x14ac:dyDescent="0.25">
      <c r="A44" s="4">
        <v>11</v>
      </c>
      <c r="B44" s="29" t="s">
        <v>31</v>
      </c>
      <c r="C44" s="35">
        <v>2019</v>
      </c>
      <c r="D44" s="137">
        <v>145909174199999.56</v>
      </c>
      <c r="E44" s="5">
        <v>0.63736263736263732</v>
      </c>
      <c r="F44" s="5">
        <v>0.46777922656761745</v>
      </c>
      <c r="G44" s="115">
        <v>0.20096764648362511</v>
      </c>
    </row>
    <row r="45" spans="1:7" x14ac:dyDescent="0.25">
      <c r="A45" s="6"/>
      <c r="B45" s="28"/>
      <c r="C45" s="36">
        <v>2020</v>
      </c>
      <c r="D45" s="138">
        <v>169519981099999.81</v>
      </c>
      <c r="E45" s="7">
        <v>0.63736263736263732</v>
      </c>
      <c r="F45" s="7">
        <v>0.33797738217614326</v>
      </c>
      <c r="G45" s="116">
        <v>0.14743364573347065</v>
      </c>
    </row>
    <row r="46" spans="1:7" x14ac:dyDescent="0.25">
      <c r="A46" s="6"/>
      <c r="B46" s="28"/>
      <c r="C46" s="36">
        <v>2021</v>
      </c>
      <c r="D46" s="138">
        <v>180862751099999.72</v>
      </c>
      <c r="E46" s="7">
        <v>0.63736263736263732</v>
      </c>
      <c r="F46" s="7">
        <v>0.31736971161282601</v>
      </c>
      <c r="G46" s="116">
        <v>0.14436630688882471</v>
      </c>
    </row>
    <row r="47" spans="1:7" ht="15.75" thickBot="1" x14ac:dyDescent="0.3">
      <c r="A47" s="6"/>
      <c r="B47" s="28"/>
      <c r="C47" s="36">
        <v>2022</v>
      </c>
      <c r="D47" s="139">
        <v>66166026524000.023</v>
      </c>
      <c r="E47" s="9">
        <v>0.63736263736263732</v>
      </c>
      <c r="F47" s="9">
        <v>0.43817287914390879</v>
      </c>
      <c r="G47" s="117">
        <v>9.9563156665876215E-2</v>
      </c>
    </row>
    <row r="48" spans="1:7" x14ac:dyDescent="0.25">
      <c r="A48" s="4">
        <v>12</v>
      </c>
      <c r="B48" s="29" t="s">
        <v>32</v>
      </c>
      <c r="C48" s="35">
        <v>2019</v>
      </c>
      <c r="D48" s="137">
        <v>7449983032698.7646</v>
      </c>
      <c r="E48" s="5">
        <v>0.38461538461538464</v>
      </c>
      <c r="F48" s="5">
        <v>6.9266982491449164E-2</v>
      </c>
      <c r="G48" s="115">
        <v>0.19076197948593196</v>
      </c>
    </row>
    <row r="49" spans="1:7" x14ac:dyDescent="0.25">
      <c r="A49" s="6"/>
      <c r="B49" s="28"/>
      <c r="C49" s="36">
        <v>2020</v>
      </c>
      <c r="D49" s="138">
        <v>7254161979585.8936</v>
      </c>
      <c r="E49" s="7">
        <v>0.38461538461538464</v>
      </c>
      <c r="F49" s="7">
        <v>1.0431637300981362</v>
      </c>
      <c r="G49" s="116">
        <v>4.4103543350807531E-2</v>
      </c>
    </row>
    <row r="50" spans="1:7" x14ac:dyDescent="0.25">
      <c r="A50" s="6"/>
      <c r="B50" s="28"/>
      <c r="C50" s="36">
        <v>2021</v>
      </c>
      <c r="D50" s="138">
        <v>6188836267806.9824</v>
      </c>
      <c r="E50" s="7">
        <v>0.38461538461538464</v>
      </c>
      <c r="F50" s="7">
        <v>0.17032227173090331</v>
      </c>
      <c r="G50" s="116">
        <v>3.7786585011092916E-2</v>
      </c>
    </row>
    <row r="51" spans="1:7" ht="15.75" thickBot="1" x14ac:dyDescent="0.3">
      <c r="A51" s="6"/>
      <c r="B51" s="28"/>
      <c r="C51" s="36">
        <v>2022</v>
      </c>
      <c r="D51" s="139">
        <v>5785452860763.8994</v>
      </c>
      <c r="E51" s="9">
        <v>0.38461538461538464</v>
      </c>
      <c r="F51" s="9">
        <v>-1.5033021945735055E-2</v>
      </c>
      <c r="G51" s="117">
        <v>-0.61955691528796997</v>
      </c>
    </row>
    <row r="52" spans="1:7" x14ac:dyDescent="0.25">
      <c r="A52" s="4">
        <v>13</v>
      </c>
      <c r="B52" s="29" t="s">
        <v>33</v>
      </c>
      <c r="C52" s="35">
        <v>2019</v>
      </c>
      <c r="D52" s="137">
        <v>83234818212455.891</v>
      </c>
      <c r="E52" s="5">
        <v>0.63736263736263732</v>
      </c>
      <c r="F52" s="5">
        <v>0.3694442656308371</v>
      </c>
      <c r="G52" s="115">
        <v>0.15190142739924964</v>
      </c>
    </row>
    <row r="53" spans="1:7" x14ac:dyDescent="0.25">
      <c r="A53" s="6"/>
      <c r="B53" s="28"/>
      <c r="C53" s="36">
        <v>2020</v>
      </c>
      <c r="D53" s="138">
        <v>77263144827335.891</v>
      </c>
      <c r="E53" s="7">
        <v>0.63736263736263732</v>
      </c>
      <c r="F53" s="7">
        <v>0.33486744620190978</v>
      </c>
      <c r="G53" s="116">
        <v>0.15318504774399122</v>
      </c>
    </row>
    <row r="54" spans="1:7" x14ac:dyDescent="0.25">
      <c r="A54" s="6"/>
      <c r="B54" s="28"/>
      <c r="C54" s="36">
        <v>2021</v>
      </c>
      <c r="D54" s="138">
        <v>85191379218333.875</v>
      </c>
      <c r="E54" s="7">
        <v>0.63736263736263732</v>
      </c>
      <c r="F54" s="7">
        <v>0.40609538952197077</v>
      </c>
      <c r="G54" s="116">
        <v>0.1519809205489826</v>
      </c>
    </row>
    <row r="55" spans="1:7" ht="15.75" thickBot="1" x14ac:dyDescent="0.3">
      <c r="A55" s="6"/>
      <c r="B55" s="28"/>
      <c r="C55" s="36">
        <v>2022</v>
      </c>
      <c r="D55" s="139">
        <v>110140348488274.94</v>
      </c>
      <c r="E55" s="9">
        <v>0.63736263736263732</v>
      </c>
      <c r="F55" s="9">
        <v>0.47553321986512592</v>
      </c>
      <c r="G55" s="117">
        <v>0.15613124721195942</v>
      </c>
    </row>
    <row r="56" spans="1:7" x14ac:dyDescent="0.25">
      <c r="A56" s="4">
        <v>14</v>
      </c>
      <c r="B56" s="29" t="s">
        <v>34</v>
      </c>
      <c r="C56" s="35">
        <v>2019</v>
      </c>
      <c r="D56" s="137">
        <v>828830074754.06653</v>
      </c>
      <c r="E56" s="5">
        <v>0.38461538461538464</v>
      </c>
      <c r="F56" s="5">
        <v>0</v>
      </c>
      <c r="G56" s="115">
        <v>-0.14402528310162427</v>
      </c>
    </row>
    <row r="57" spans="1:7" x14ac:dyDescent="0.25">
      <c r="A57" s="6"/>
      <c r="B57" s="28"/>
      <c r="C57" s="36">
        <v>2020</v>
      </c>
      <c r="D57" s="138">
        <v>824876094976.0564</v>
      </c>
      <c r="E57" s="7">
        <v>0.38461538461538464</v>
      </c>
      <c r="F57" s="7">
        <v>0</v>
      </c>
      <c r="G57" s="116">
        <v>-0.16767620777077669</v>
      </c>
    </row>
    <row r="58" spans="1:7" x14ac:dyDescent="0.25">
      <c r="A58" s="6"/>
      <c r="B58" s="28"/>
      <c r="C58" s="36">
        <v>2021</v>
      </c>
      <c r="D58" s="138">
        <v>986516005976.9917</v>
      </c>
      <c r="E58" s="7">
        <v>0.38461538461538464</v>
      </c>
      <c r="F58" s="7">
        <v>0</v>
      </c>
      <c r="G58" s="116">
        <v>-6.2991147405775563E-2</v>
      </c>
    </row>
    <row r="59" spans="1:7" ht="15.75" thickBot="1" x14ac:dyDescent="0.3">
      <c r="A59" s="8"/>
      <c r="B59" s="30"/>
      <c r="C59" s="36">
        <v>2022</v>
      </c>
      <c r="D59" s="139">
        <v>902499328940.01404</v>
      </c>
      <c r="E59" s="9">
        <v>0.38461538461538464</v>
      </c>
      <c r="F59" s="9">
        <v>0</v>
      </c>
      <c r="G59" s="117">
        <v>-0.11949266231276069</v>
      </c>
    </row>
    <row r="60" spans="1:7" x14ac:dyDescent="0.25">
      <c r="A60" s="4">
        <v>15</v>
      </c>
      <c r="B60" s="29" t="s">
        <v>35</v>
      </c>
      <c r="C60" s="35">
        <v>2019</v>
      </c>
      <c r="D60" s="137">
        <v>561196186094.09631</v>
      </c>
      <c r="E60" s="5">
        <v>0.26373626373626374</v>
      </c>
      <c r="F60" s="5">
        <v>0</v>
      </c>
      <c r="G60" s="115">
        <v>-0.28466875882319359</v>
      </c>
    </row>
    <row r="61" spans="1:7" x14ac:dyDescent="0.25">
      <c r="A61" s="6"/>
      <c r="B61" s="28"/>
      <c r="C61" s="36">
        <v>2020</v>
      </c>
      <c r="D61" s="138">
        <v>591178434854.60132</v>
      </c>
      <c r="E61" s="7">
        <v>0.26373626373626374</v>
      </c>
      <c r="F61" s="7">
        <v>0</v>
      </c>
      <c r="G61" s="116">
        <v>-0.34451421087159839</v>
      </c>
    </row>
    <row r="62" spans="1:7" x14ac:dyDescent="0.25">
      <c r="A62" s="6"/>
      <c r="B62" s="28"/>
      <c r="C62" s="36">
        <v>2021</v>
      </c>
      <c r="D62" s="138">
        <v>535591767295.37537</v>
      </c>
      <c r="E62" s="7">
        <v>0.26373626373626374</v>
      </c>
      <c r="F62" s="7">
        <v>0</v>
      </c>
      <c r="G62" s="116">
        <v>-0.33784947563074574</v>
      </c>
    </row>
    <row r="63" spans="1:7" ht="15.75" thickBot="1" x14ac:dyDescent="0.3">
      <c r="A63" s="8"/>
      <c r="B63" s="30"/>
      <c r="C63" s="36">
        <v>2022</v>
      </c>
      <c r="D63" s="139">
        <v>549329703926.99023</v>
      </c>
      <c r="E63" s="9">
        <v>0.26373626373626374</v>
      </c>
      <c r="F63" s="9">
        <v>0</v>
      </c>
      <c r="G63" s="117">
        <v>-0.10481002873740497</v>
      </c>
    </row>
    <row r="64" spans="1:7" x14ac:dyDescent="0.25">
      <c r="A64" s="4">
        <v>16</v>
      </c>
      <c r="B64" s="29" t="s">
        <v>36</v>
      </c>
      <c r="C64" s="35">
        <v>2019</v>
      </c>
      <c r="D64" s="137">
        <v>1512770122328.4019</v>
      </c>
      <c r="E64" s="5">
        <v>0.38461538461538464</v>
      </c>
      <c r="F64" s="5">
        <v>744.21650556436646</v>
      </c>
      <c r="G64" s="115">
        <v>0.13174286387490394</v>
      </c>
    </row>
    <row r="65" spans="1:7" x14ac:dyDescent="0.25">
      <c r="A65" s="6"/>
      <c r="B65" s="28"/>
      <c r="C65" s="36">
        <v>2020</v>
      </c>
      <c r="D65" s="138">
        <v>1787093251020.969</v>
      </c>
      <c r="E65" s="7">
        <v>0.38461538461538464</v>
      </c>
      <c r="F65" s="7">
        <v>809.98841441193588</v>
      </c>
      <c r="G65" s="116">
        <v>0.11735638179301605</v>
      </c>
    </row>
    <row r="66" spans="1:7" x14ac:dyDescent="0.25">
      <c r="A66" s="6"/>
      <c r="B66" s="28"/>
      <c r="C66" s="36">
        <v>2021</v>
      </c>
      <c r="D66" s="138">
        <v>1924422044077.906</v>
      </c>
      <c r="E66" s="7">
        <v>0.38461538461538464</v>
      </c>
      <c r="F66" s="7">
        <v>415.12725037120759</v>
      </c>
      <c r="G66" s="116">
        <v>0.19247427768469114</v>
      </c>
    </row>
    <row r="67" spans="1:7" ht="15.75" thickBot="1" x14ac:dyDescent="0.3">
      <c r="A67" s="8"/>
      <c r="B67" s="30"/>
      <c r="C67" s="36">
        <v>2022</v>
      </c>
      <c r="D67" s="139">
        <v>2497376344590.9893</v>
      </c>
      <c r="E67" s="9">
        <v>0.38461538461538464</v>
      </c>
      <c r="F67" s="9">
        <v>797.16295841964973</v>
      </c>
      <c r="G67" s="117">
        <v>0.23749058076439744</v>
      </c>
    </row>
    <row r="68" spans="1:7" x14ac:dyDescent="0.25">
      <c r="A68" s="4">
        <v>17</v>
      </c>
      <c r="B68" s="29" t="s">
        <v>37</v>
      </c>
      <c r="C68" s="35">
        <v>2019</v>
      </c>
      <c r="D68" s="137">
        <v>35908807000000</v>
      </c>
      <c r="E68" s="5">
        <v>0.26373626373626374</v>
      </c>
      <c r="F68" s="5">
        <v>0.8298308789205171</v>
      </c>
      <c r="G68" s="115">
        <v>1.0524010760841775</v>
      </c>
    </row>
    <row r="69" spans="1:7" x14ac:dyDescent="0.25">
      <c r="A69" s="6"/>
      <c r="B69" s="28"/>
      <c r="C69" s="36">
        <v>2020</v>
      </c>
      <c r="D69" s="138">
        <v>22082955999999.996</v>
      </c>
      <c r="E69" s="7">
        <v>0.26373626373626374</v>
      </c>
      <c r="F69" s="7">
        <v>3.5040806394577357</v>
      </c>
      <c r="G69" s="116">
        <v>0.19925757252306744</v>
      </c>
    </row>
    <row r="70" spans="1:7" x14ac:dyDescent="0.25">
      <c r="A70" s="6"/>
      <c r="B70" s="28"/>
      <c r="C70" s="36">
        <v>2021</v>
      </c>
      <c r="D70" s="138">
        <v>19272764999999.996</v>
      </c>
      <c r="E70" s="7">
        <v>0.26373626373626374</v>
      </c>
      <c r="F70" s="7">
        <v>1.2924895246677179</v>
      </c>
      <c r="G70" s="116">
        <v>0.6057824314451894</v>
      </c>
    </row>
    <row r="71" spans="1:7" ht="15.75" thickBot="1" x14ac:dyDescent="0.3">
      <c r="A71" s="8"/>
      <c r="B71" s="30"/>
      <c r="C71" s="36">
        <v>2022</v>
      </c>
      <c r="D71" s="139">
        <v>21425899999999.867</v>
      </c>
      <c r="E71" s="9">
        <v>0.26373626373626374</v>
      </c>
      <c r="F71" s="9">
        <v>9.7956981574343766E-2</v>
      </c>
      <c r="G71" s="117">
        <v>0.86176049940602362</v>
      </c>
    </row>
    <row r="72" spans="1:7" x14ac:dyDescent="0.25">
      <c r="A72" s="4">
        <v>18</v>
      </c>
      <c r="B72" s="29" t="s">
        <v>38</v>
      </c>
      <c r="C72" s="35">
        <v>2019</v>
      </c>
      <c r="D72" s="137">
        <v>357958573347.96082</v>
      </c>
      <c r="E72" s="5">
        <v>0.38461538461538464</v>
      </c>
      <c r="F72" s="5">
        <v>0</v>
      </c>
      <c r="G72" s="115">
        <v>3.5762837076511818E-4</v>
      </c>
    </row>
    <row r="73" spans="1:7" x14ac:dyDescent="0.25">
      <c r="A73" s="6"/>
      <c r="B73" s="28"/>
      <c r="C73" s="36">
        <v>2020</v>
      </c>
      <c r="D73" s="138">
        <v>436332233856.95172</v>
      </c>
      <c r="E73" s="7">
        <v>0.38461538461538464</v>
      </c>
      <c r="F73" s="7">
        <v>0</v>
      </c>
      <c r="G73" s="116">
        <v>-1.9761542692967118E-2</v>
      </c>
    </row>
    <row r="74" spans="1:7" x14ac:dyDescent="0.25">
      <c r="A74" s="6"/>
      <c r="B74" s="28"/>
      <c r="C74" s="36">
        <v>2021</v>
      </c>
      <c r="D74" s="138">
        <v>544063672554.96808</v>
      </c>
      <c r="E74" s="7">
        <v>0.38461538461538464</v>
      </c>
      <c r="F74" s="7">
        <v>0</v>
      </c>
      <c r="G74" s="116">
        <v>1.0417068540576381E-3</v>
      </c>
    </row>
    <row r="75" spans="1:7" ht="15.75" thickBot="1" x14ac:dyDescent="0.3">
      <c r="A75" s="8"/>
      <c r="B75" s="30"/>
      <c r="C75" s="36">
        <v>2022</v>
      </c>
      <c r="D75" s="139">
        <v>817464001883.83228</v>
      </c>
      <c r="E75" s="9">
        <v>0.38461538461538464</v>
      </c>
      <c r="F75" s="9">
        <v>0</v>
      </c>
      <c r="G75" s="117">
        <v>0.16483814786727227</v>
      </c>
    </row>
    <row r="76" spans="1:7" x14ac:dyDescent="0.25">
      <c r="A76" s="4">
        <v>19</v>
      </c>
      <c r="B76" s="29" t="s">
        <v>39</v>
      </c>
      <c r="C76" s="35">
        <v>2019</v>
      </c>
      <c r="D76" s="137">
        <v>57751946998918.328</v>
      </c>
      <c r="E76" s="5">
        <v>0.63736263736263732</v>
      </c>
      <c r="F76" s="5">
        <v>0.3289004649128982</v>
      </c>
      <c r="G76" s="115">
        <v>0.20600166935639669</v>
      </c>
    </row>
    <row r="77" spans="1:7" x14ac:dyDescent="0.25">
      <c r="A77" s="6"/>
      <c r="B77" s="28"/>
      <c r="C77" s="36">
        <v>2020</v>
      </c>
      <c r="D77" s="138">
        <v>71903220311552.344</v>
      </c>
      <c r="E77" s="7">
        <v>0.63736263736263732</v>
      </c>
      <c r="F77" s="7">
        <v>0.31968880815251849</v>
      </c>
      <c r="G77" s="116">
        <v>0.18614864588582303</v>
      </c>
    </row>
    <row r="78" spans="1:7" x14ac:dyDescent="0.25">
      <c r="A78" s="6"/>
      <c r="B78" s="28"/>
      <c r="C78" s="36">
        <v>2021</v>
      </c>
      <c r="D78" s="138">
        <v>57203583520401.352</v>
      </c>
      <c r="E78" s="7">
        <v>0.63736263736263732</v>
      </c>
      <c r="F78" s="7">
        <v>0.96003455148311734</v>
      </c>
      <c r="G78" s="116">
        <v>0.10660645254598802</v>
      </c>
    </row>
    <row r="79" spans="1:7" ht="15.75" thickBot="1" x14ac:dyDescent="0.3">
      <c r="A79" s="8"/>
      <c r="B79" s="30"/>
      <c r="C79" s="36">
        <v>2022</v>
      </c>
      <c r="D79" s="139">
        <v>69208712054652.891</v>
      </c>
      <c r="E79" s="9">
        <v>0.63736263736263732</v>
      </c>
      <c r="F79" s="9">
        <v>0.238333661224193</v>
      </c>
      <c r="G79" s="117">
        <v>0.15349524688748931</v>
      </c>
    </row>
    <row r="80" spans="1:7" x14ac:dyDescent="0.25">
      <c r="A80" s="4">
        <v>20</v>
      </c>
      <c r="B80" s="29" t="s">
        <v>40</v>
      </c>
      <c r="C80" s="35">
        <v>2019</v>
      </c>
      <c r="D80" s="137">
        <v>1533849194555995.3</v>
      </c>
      <c r="E80" s="5">
        <v>0.26373626373626374</v>
      </c>
      <c r="F80" s="5">
        <v>0</v>
      </c>
      <c r="G80" s="115">
        <v>-3.0937603554586E-2</v>
      </c>
    </row>
    <row r="81" spans="1:7" x14ac:dyDescent="0.25">
      <c r="A81" s="6"/>
      <c r="B81" s="28"/>
      <c r="C81" s="36">
        <v>2020</v>
      </c>
      <c r="D81" s="138">
        <v>1574517675321539.3</v>
      </c>
      <c r="E81" s="7">
        <v>0.26373626373626374</v>
      </c>
      <c r="F81" s="7">
        <v>0</v>
      </c>
      <c r="G81" s="116">
        <v>5.6093751614291979E-3</v>
      </c>
    </row>
    <row r="82" spans="1:7" x14ac:dyDescent="0.25">
      <c r="A82" s="6"/>
      <c r="B82" s="28"/>
      <c r="C82" s="36">
        <v>2021</v>
      </c>
      <c r="D82" s="138">
        <v>2.3342126067434E+16</v>
      </c>
      <c r="E82" s="7">
        <v>0.26373626373626374</v>
      </c>
      <c r="F82" s="7">
        <v>0</v>
      </c>
      <c r="G82" s="116">
        <v>4.0020008146085286E-2</v>
      </c>
    </row>
    <row r="83" spans="1:7" ht="15.75" thickBot="1" x14ac:dyDescent="0.3">
      <c r="A83" s="8"/>
      <c r="B83" s="30"/>
      <c r="C83" s="36">
        <v>2022</v>
      </c>
      <c r="D83" s="139">
        <v>1.286913287269E+16</v>
      </c>
      <c r="E83" s="9">
        <v>0.26373626373626374</v>
      </c>
      <c r="F83" s="9">
        <v>0</v>
      </c>
      <c r="G83" s="117">
        <v>3.9076002869687744E-2</v>
      </c>
    </row>
    <row r="84" spans="1:7" x14ac:dyDescent="0.25">
      <c r="A84" s="4">
        <v>21</v>
      </c>
      <c r="B84" s="29" t="s">
        <v>41</v>
      </c>
      <c r="C84" s="35">
        <v>2019</v>
      </c>
      <c r="D84" s="137">
        <v>2540037121999.8911</v>
      </c>
      <c r="E84" s="5">
        <v>0.38461538461538464</v>
      </c>
      <c r="F84" s="5">
        <v>0.69812445931548284</v>
      </c>
      <c r="G84" s="115">
        <v>0.12452405041948957</v>
      </c>
    </row>
    <row r="85" spans="1:7" x14ac:dyDescent="0.25">
      <c r="A85" s="6"/>
      <c r="B85" s="28"/>
      <c r="C85" s="36">
        <v>2020</v>
      </c>
      <c r="D85" s="138">
        <v>2983878028000.0942</v>
      </c>
      <c r="E85" s="7">
        <v>0.38461538461538464</v>
      </c>
      <c r="F85" s="7">
        <v>1.4676868656047883</v>
      </c>
      <c r="G85" s="116">
        <v>6.5683026462246469E-2</v>
      </c>
    </row>
    <row r="86" spans="1:7" x14ac:dyDescent="0.25">
      <c r="A86" s="6"/>
      <c r="B86" s="28"/>
      <c r="C86" s="36">
        <v>2021</v>
      </c>
      <c r="D86" s="138">
        <v>2364915773000.042</v>
      </c>
      <c r="E86" s="7">
        <v>0.38461538461538464</v>
      </c>
      <c r="F86" s="7">
        <v>171684.78822294617</v>
      </c>
      <c r="G86" s="116">
        <v>1.5246015720188164E-2</v>
      </c>
    </row>
    <row r="87" spans="1:7" ht="15.75" thickBot="1" x14ac:dyDescent="0.3">
      <c r="A87" s="8"/>
      <c r="B87" s="30"/>
      <c r="C87" s="36">
        <v>2022</v>
      </c>
      <c r="D87" s="139">
        <v>1894273301000.0178</v>
      </c>
      <c r="E87" s="9">
        <v>0.38461538461538464</v>
      </c>
      <c r="F87" s="9">
        <v>0.24253836084162608</v>
      </c>
      <c r="G87" s="117">
        <v>3.5494536746328506E-2</v>
      </c>
    </row>
    <row r="88" spans="1:7" x14ac:dyDescent="0.25">
      <c r="A88" s="4">
        <v>22</v>
      </c>
      <c r="B88" s="29" t="s">
        <v>42</v>
      </c>
      <c r="C88" s="35">
        <v>2019</v>
      </c>
      <c r="D88" s="137">
        <v>216275945891.98047</v>
      </c>
      <c r="E88" s="5">
        <v>0.38461538461538464</v>
      </c>
      <c r="F88" s="5">
        <v>0</v>
      </c>
      <c r="G88" s="115">
        <v>7.4905941994207692E-2</v>
      </c>
    </row>
    <row r="89" spans="1:7" x14ac:dyDescent="0.25">
      <c r="A89" s="6"/>
      <c r="B89" s="28"/>
      <c r="C89" s="36">
        <v>2020</v>
      </c>
      <c r="D89" s="138">
        <v>643682653599.83472</v>
      </c>
      <c r="E89" s="7">
        <v>0.38461538461538464</v>
      </c>
      <c r="F89" s="7">
        <v>0</v>
      </c>
      <c r="G89" s="116">
        <v>0.14022786808663026</v>
      </c>
    </row>
    <row r="90" spans="1:7" x14ac:dyDescent="0.25">
      <c r="A90" s="6"/>
      <c r="B90" s="28"/>
      <c r="C90" s="36">
        <v>2021</v>
      </c>
      <c r="D90" s="138">
        <v>1328167980047.2834</v>
      </c>
      <c r="E90" s="7">
        <v>0.38461538461538464</v>
      </c>
      <c r="F90" s="7">
        <v>0</v>
      </c>
      <c r="G90" s="116">
        <v>3.2788353285770185E-2</v>
      </c>
    </row>
    <row r="91" spans="1:7" ht="15.75" thickBot="1" x14ac:dyDescent="0.3">
      <c r="A91" s="8"/>
      <c r="B91" s="30"/>
      <c r="C91" s="36">
        <v>2022</v>
      </c>
      <c r="D91" s="139">
        <v>1751249100427.5303</v>
      </c>
      <c r="E91" s="9">
        <v>0.38461538461538464</v>
      </c>
      <c r="F91" s="9">
        <v>0</v>
      </c>
      <c r="G91" s="117">
        <v>0.62273617900338729</v>
      </c>
    </row>
    <row r="92" spans="1:7" x14ac:dyDescent="0.25">
      <c r="A92" s="4">
        <v>23</v>
      </c>
      <c r="B92" s="29" t="s">
        <v>43</v>
      </c>
      <c r="C92" s="35">
        <v>2019</v>
      </c>
      <c r="D92" s="137">
        <v>105711031324000.16</v>
      </c>
      <c r="E92" s="5">
        <v>0.38461538461538464</v>
      </c>
      <c r="F92" s="5">
        <v>0</v>
      </c>
      <c r="G92" s="115">
        <v>0.18258099685559462</v>
      </c>
    </row>
    <row r="93" spans="1:7" x14ac:dyDescent="0.25">
      <c r="A93" s="6"/>
      <c r="B93" s="28"/>
      <c r="C93" s="36">
        <v>2020</v>
      </c>
      <c r="D93" s="138">
        <v>105444967408999.89</v>
      </c>
      <c r="E93" s="7">
        <v>0.38461538461538464</v>
      </c>
      <c r="F93" s="7">
        <v>0</v>
      </c>
      <c r="G93" s="116">
        <v>0.26238941548006711</v>
      </c>
    </row>
    <row r="94" spans="1:7" x14ac:dyDescent="0.25">
      <c r="A94" s="6"/>
      <c r="B94" s="28"/>
      <c r="C94" s="36">
        <v>2021</v>
      </c>
      <c r="D94" s="138">
        <v>104790933817000.31</v>
      </c>
      <c r="E94" s="7">
        <v>0.38461538461538464</v>
      </c>
      <c r="F94" s="7">
        <v>0</v>
      </c>
      <c r="G94" s="116">
        <v>0.12204131514689923</v>
      </c>
    </row>
    <row r="95" spans="1:7" ht="15.75" thickBot="1" x14ac:dyDescent="0.3">
      <c r="A95" s="8"/>
      <c r="B95" s="30"/>
      <c r="C95" s="36">
        <v>2022</v>
      </c>
      <c r="D95" s="139">
        <v>105154590574999.89</v>
      </c>
      <c r="E95" s="9">
        <v>0.38461538461538464</v>
      </c>
      <c r="F95" s="9">
        <v>0</v>
      </c>
      <c r="G95" s="117">
        <v>0.1773829979456783</v>
      </c>
    </row>
    <row r="96" spans="1:7" x14ac:dyDescent="0.25">
      <c r="A96" s="4">
        <v>24</v>
      </c>
      <c r="B96" s="29" t="s">
        <v>44</v>
      </c>
      <c r="C96" s="35">
        <v>2019</v>
      </c>
      <c r="D96" s="137">
        <v>39021434999999.945</v>
      </c>
      <c r="E96" s="5">
        <v>0.63736263736263732</v>
      </c>
      <c r="F96" s="5">
        <v>0.40547767767048953</v>
      </c>
      <c r="G96" s="115">
        <v>0.26354525897581726</v>
      </c>
    </row>
    <row r="97" spans="1:7" x14ac:dyDescent="0.25">
      <c r="A97" s="6"/>
      <c r="B97" s="28"/>
      <c r="C97" s="36">
        <v>2020</v>
      </c>
      <c r="D97" s="138">
        <v>25087253999999.918</v>
      </c>
      <c r="E97" s="7">
        <v>0.63736263736263732</v>
      </c>
      <c r="F97" s="7">
        <v>0.39202641068247229</v>
      </c>
      <c r="G97" s="116">
        <v>0.28991042107680942</v>
      </c>
    </row>
    <row r="98" spans="1:7" x14ac:dyDescent="0.25">
      <c r="A98" s="6"/>
      <c r="B98" s="28"/>
      <c r="C98" s="36">
        <v>2021</v>
      </c>
      <c r="D98" s="138">
        <v>27002594999999.945</v>
      </c>
      <c r="E98" s="7">
        <v>0.63736263736263732</v>
      </c>
      <c r="F98" s="7">
        <v>0.36126835794806561</v>
      </c>
      <c r="G98" s="116">
        <v>0.36324713318362462</v>
      </c>
    </row>
    <row r="99" spans="1:7" ht="15.75" thickBot="1" x14ac:dyDescent="0.3">
      <c r="A99" s="8"/>
      <c r="B99" s="30"/>
      <c r="C99" s="36">
        <v>2022</v>
      </c>
      <c r="D99" s="139">
        <v>23768590999999.996</v>
      </c>
      <c r="E99" s="9">
        <v>0.63736263736263732</v>
      </c>
      <c r="F99" s="9">
        <v>0.36661072458572991</v>
      </c>
      <c r="G99" s="117">
        <v>0.31513960304951538</v>
      </c>
    </row>
    <row r="100" spans="1:7" x14ac:dyDescent="0.25">
      <c r="A100" s="4">
        <v>25</v>
      </c>
      <c r="B100" s="29" t="s">
        <v>45</v>
      </c>
      <c r="C100" s="35">
        <v>2019</v>
      </c>
      <c r="D100" s="137">
        <v>1783450637578777</v>
      </c>
      <c r="E100" s="5">
        <v>0.26373626373626374</v>
      </c>
      <c r="F100" s="5">
        <v>581.80076799802669</v>
      </c>
      <c r="G100" s="115">
        <v>7.1886580503717712E-2</v>
      </c>
    </row>
    <row r="101" spans="1:7" x14ac:dyDescent="0.25">
      <c r="A101" s="6"/>
      <c r="B101" s="28"/>
      <c r="C101" s="36">
        <v>2020</v>
      </c>
      <c r="D101" s="138">
        <v>1178839398299563</v>
      </c>
      <c r="E101" s="7">
        <v>0.26373626373626374</v>
      </c>
      <c r="F101" s="7">
        <v>-1541.6805689558944</v>
      </c>
      <c r="G101" s="116">
        <v>-2.9355290030365442E-2</v>
      </c>
    </row>
    <row r="102" spans="1:7" x14ac:dyDescent="0.25">
      <c r="A102" s="6"/>
      <c r="B102" s="28"/>
      <c r="C102" s="36">
        <v>2021</v>
      </c>
      <c r="D102" s="138">
        <v>1036189123496246</v>
      </c>
      <c r="E102" s="7">
        <v>0.26373626373626374</v>
      </c>
      <c r="F102" s="7">
        <v>-1103.7854986200023</v>
      </c>
      <c r="G102" s="116">
        <v>-4.2040648190800819E-2</v>
      </c>
    </row>
    <row r="103" spans="1:7" ht="15.75" thickBot="1" x14ac:dyDescent="0.3">
      <c r="A103" s="8"/>
      <c r="B103" s="30"/>
      <c r="C103" s="36">
        <v>2022</v>
      </c>
      <c r="D103" s="139">
        <v>1258156886597344</v>
      </c>
      <c r="E103" s="9">
        <v>0.26373626373626374</v>
      </c>
      <c r="F103" s="9">
        <v>4663.1954716816781</v>
      </c>
      <c r="G103" s="117">
        <v>9.7636340025019763E-3</v>
      </c>
    </row>
    <row r="104" spans="1:7" x14ac:dyDescent="0.25">
      <c r="A104" s="4">
        <v>26</v>
      </c>
      <c r="B104" s="29" t="s">
        <v>46</v>
      </c>
      <c r="C104" s="35">
        <v>2019</v>
      </c>
      <c r="D104" s="137">
        <v>10275307031600.939</v>
      </c>
      <c r="E104" s="5">
        <v>0.38461538461538464</v>
      </c>
      <c r="F104" s="5">
        <v>0.3024422652092057</v>
      </c>
      <c r="G104" s="115">
        <v>0.1027717520609696</v>
      </c>
    </row>
    <row r="105" spans="1:7" x14ac:dyDescent="0.25">
      <c r="A105" s="6"/>
      <c r="B105" s="28"/>
      <c r="C105" s="36">
        <v>2020</v>
      </c>
      <c r="D105" s="138">
        <v>10515509459320.92</v>
      </c>
      <c r="E105" s="7">
        <v>0.38461538461538464</v>
      </c>
      <c r="F105" s="7">
        <v>0.32359754108500333</v>
      </c>
      <c r="G105" s="116">
        <v>0.1308356457120394</v>
      </c>
    </row>
    <row r="106" spans="1:7" x14ac:dyDescent="0.25">
      <c r="A106" s="6"/>
      <c r="B106" s="28"/>
      <c r="C106" s="36">
        <v>2021</v>
      </c>
      <c r="D106" s="138">
        <v>11127972778678.943</v>
      </c>
      <c r="E106" s="7">
        <v>0.38461538461538464</v>
      </c>
      <c r="F106" s="7">
        <v>0.10252698982177678</v>
      </c>
      <c r="G106" s="116">
        <v>0.12767691988673724</v>
      </c>
    </row>
    <row r="107" spans="1:7" ht="15.75" thickBot="1" x14ac:dyDescent="0.3">
      <c r="A107" s="8"/>
      <c r="B107" s="30"/>
      <c r="C107" s="36">
        <v>2022</v>
      </c>
      <c r="D107" s="139">
        <v>12120156145204.852</v>
      </c>
      <c r="E107" s="9">
        <v>0.38461538461538464</v>
      </c>
      <c r="F107" s="9">
        <v>0.21733701705997832</v>
      </c>
      <c r="G107" s="117">
        <v>0.13740713249773048</v>
      </c>
    </row>
    <row r="108" spans="1:7" x14ac:dyDescent="0.25">
      <c r="A108" s="4">
        <v>27</v>
      </c>
      <c r="B108" s="29" t="s">
        <v>47</v>
      </c>
      <c r="C108" s="35">
        <v>2019</v>
      </c>
      <c r="D108" s="137">
        <v>364198743000000</v>
      </c>
      <c r="E108" s="5">
        <v>0.63736263736263732</v>
      </c>
      <c r="F108" s="5">
        <v>0.15997241654320257</v>
      </c>
      <c r="G108" s="115">
        <v>1.3996649287694378</v>
      </c>
    </row>
    <row r="109" spans="1:7" x14ac:dyDescent="0.25">
      <c r="A109" s="6"/>
      <c r="B109" s="28"/>
      <c r="C109" s="36">
        <v>2020</v>
      </c>
      <c r="D109" s="138">
        <v>74140868000000</v>
      </c>
      <c r="E109" s="7">
        <v>0.63736263736263732</v>
      </c>
      <c r="F109" s="7">
        <v>9.2665130739902749E-2</v>
      </c>
      <c r="G109" s="116">
        <v>1.4508815223009506</v>
      </c>
    </row>
    <row r="110" spans="1:7" x14ac:dyDescent="0.25">
      <c r="A110" s="6"/>
      <c r="B110" s="28"/>
      <c r="C110" s="36">
        <v>2021</v>
      </c>
      <c r="D110" s="138">
        <v>70611134000000.078</v>
      </c>
      <c r="E110" s="7">
        <v>0.63736263736263732</v>
      </c>
      <c r="F110" s="7">
        <v>8.7455202610283722E-2</v>
      </c>
      <c r="G110" s="116">
        <v>1.332513203875991</v>
      </c>
    </row>
    <row r="111" spans="1:7" ht="15.75" thickBot="1" x14ac:dyDescent="0.3">
      <c r="A111" s="8"/>
      <c r="B111" s="30"/>
      <c r="C111" s="36">
        <v>2022</v>
      </c>
      <c r="D111" s="139">
        <v>52806974000000.039</v>
      </c>
      <c r="E111" s="9">
        <v>0.63736263736263732</v>
      </c>
      <c r="F111" s="9">
        <v>9.813484701368802E-2</v>
      </c>
      <c r="G111" s="117">
        <v>1.342110938103539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02FCE-7ED6-44BB-B87F-B0BD35C275A9}">
  <dimension ref="A1:AB111"/>
  <sheetViews>
    <sheetView topLeftCell="R1" zoomScale="55" zoomScaleNormal="55" workbookViewId="0">
      <selection activeCell="Z4" sqref="Z4:Z111"/>
    </sheetView>
  </sheetViews>
  <sheetFormatPr defaultRowHeight="15" x14ac:dyDescent="0.25"/>
  <cols>
    <col min="1" max="1" width="10.5703125" customWidth="1"/>
    <col min="2" max="2" width="14.140625" customWidth="1"/>
    <col min="4" max="4" width="38.140625" style="73" customWidth="1"/>
    <col min="5" max="5" width="28.7109375" style="73" customWidth="1"/>
    <col min="6" max="6" width="29.140625" style="73" customWidth="1"/>
    <col min="7" max="7" width="29.42578125" style="53" customWidth="1"/>
    <col min="11" max="11" width="15" customWidth="1"/>
    <col min="13" max="13" width="33.28515625" customWidth="1"/>
    <col min="14" max="14" width="36.7109375" customWidth="1"/>
    <col min="15" max="15" width="27.7109375" customWidth="1"/>
    <col min="18" max="18" width="16.42578125" customWidth="1"/>
    <col min="20" max="20" width="38.5703125" customWidth="1"/>
    <col min="21" max="22" width="33.42578125" customWidth="1"/>
    <col min="23" max="23" width="33.42578125" style="73" customWidth="1"/>
    <col min="24" max="24" width="33.42578125" customWidth="1"/>
    <col min="25" max="25" width="33.28515625" customWidth="1"/>
    <col min="26" max="26" width="45" style="135" customWidth="1"/>
    <col min="28" max="28" width="26.7109375" customWidth="1"/>
  </cols>
  <sheetData>
    <row r="1" spans="1:28" x14ac:dyDescent="0.25">
      <c r="A1" s="140" t="s">
        <v>7</v>
      </c>
      <c r="B1" s="141"/>
      <c r="C1" s="141"/>
      <c r="D1" s="141"/>
      <c r="E1" s="141"/>
      <c r="F1" s="141"/>
      <c r="G1" s="142"/>
      <c r="J1" s="140" t="s">
        <v>7</v>
      </c>
      <c r="K1" s="141"/>
      <c r="L1" s="141"/>
      <c r="M1" s="141"/>
      <c r="N1" s="141"/>
      <c r="O1" s="142"/>
      <c r="Q1" s="140" t="s">
        <v>7</v>
      </c>
      <c r="R1" s="141"/>
      <c r="S1" s="141"/>
      <c r="T1" s="141"/>
      <c r="U1" s="141"/>
      <c r="V1" s="141"/>
      <c r="W1" s="141"/>
      <c r="X1" s="141"/>
      <c r="Y1" s="141"/>
      <c r="Z1" s="142"/>
    </row>
    <row r="2" spans="1:28" ht="15.75" thickBot="1" x14ac:dyDescent="0.3">
      <c r="A2" s="143"/>
      <c r="B2" s="144"/>
      <c r="C2" s="144"/>
      <c r="D2" s="144"/>
      <c r="E2" s="144"/>
      <c r="F2" s="144"/>
      <c r="G2" s="145"/>
      <c r="J2" s="143"/>
      <c r="K2" s="144"/>
      <c r="L2" s="144"/>
      <c r="M2" s="144"/>
      <c r="N2" s="146"/>
      <c r="O2" s="147"/>
      <c r="Q2" s="143"/>
      <c r="R2" s="144"/>
      <c r="S2" s="144"/>
      <c r="T2" s="144"/>
      <c r="U2" s="144"/>
      <c r="V2" s="144"/>
      <c r="W2" s="144"/>
      <c r="X2" s="144"/>
      <c r="Y2" s="144"/>
      <c r="Z2" s="145"/>
    </row>
    <row r="3" spans="1:28" ht="15.75" thickBot="1" x14ac:dyDescent="0.3">
      <c r="A3" s="2" t="s">
        <v>4</v>
      </c>
      <c r="B3" s="3" t="s">
        <v>5</v>
      </c>
      <c r="C3" s="3" t="s">
        <v>6</v>
      </c>
      <c r="D3" s="75" t="s">
        <v>13</v>
      </c>
      <c r="E3" s="74" t="s">
        <v>14</v>
      </c>
      <c r="F3" s="66" t="s">
        <v>15</v>
      </c>
      <c r="G3" s="20" t="s">
        <v>10</v>
      </c>
      <c r="J3" s="2" t="s">
        <v>4</v>
      </c>
      <c r="K3" s="3" t="s">
        <v>5</v>
      </c>
      <c r="L3" s="24" t="s">
        <v>6</v>
      </c>
      <c r="M3" s="80" t="s">
        <v>109</v>
      </c>
      <c r="N3" s="2" t="s">
        <v>110</v>
      </c>
      <c r="O3" s="120" t="s">
        <v>108</v>
      </c>
      <c r="Q3" s="2" t="s">
        <v>4</v>
      </c>
      <c r="R3" s="3" t="s">
        <v>5</v>
      </c>
      <c r="S3" s="3" t="s">
        <v>6</v>
      </c>
      <c r="T3" s="75" t="s">
        <v>111</v>
      </c>
      <c r="U3" s="74" t="s">
        <v>55</v>
      </c>
      <c r="V3" s="74" t="s">
        <v>112</v>
      </c>
      <c r="W3" s="74" t="s">
        <v>113</v>
      </c>
      <c r="X3" s="74" t="s">
        <v>114</v>
      </c>
      <c r="Y3" s="66" t="s">
        <v>115</v>
      </c>
      <c r="Z3" s="134" t="s">
        <v>10</v>
      </c>
    </row>
    <row r="4" spans="1:28" ht="15.75" thickBot="1" x14ac:dyDescent="0.3">
      <c r="A4" s="4">
        <v>1</v>
      </c>
      <c r="B4" s="27" t="s">
        <v>21</v>
      </c>
      <c r="C4" s="35">
        <v>2019</v>
      </c>
      <c r="D4" s="17">
        <v>567937000000</v>
      </c>
      <c r="E4" s="54">
        <v>254438000000</v>
      </c>
      <c r="F4" s="67">
        <v>822375000000</v>
      </c>
      <c r="G4" s="82">
        <f>SUM(D4+E4)/F4</f>
        <v>1</v>
      </c>
      <c r="J4" s="4">
        <v>1</v>
      </c>
      <c r="K4" s="27" t="s">
        <v>21</v>
      </c>
      <c r="L4" s="35">
        <v>2019</v>
      </c>
      <c r="M4" s="17"/>
      <c r="N4" s="119"/>
      <c r="O4" s="119"/>
      <c r="Q4" s="4">
        <v>1</v>
      </c>
      <c r="R4" s="27" t="s">
        <v>21</v>
      </c>
      <c r="S4" s="35">
        <v>2019</v>
      </c>
      <c r="T4" s="17">
        <v>1045</v>
      </c>
      <c r="U4" s="17">
        <v>589896800000000</v>
      </c>
      <c r="V4" s="54">
        <v>254438000000</v>
      </c>
      <c r="W4" s="54">
        <v>78755000000</v>
      </c>
      <c r="X4" s="127">
        <v>351120000000</v>
      </c>
      <c r="Y4" s="124">
        <v>822375000000</v>
      </c>
      <c r="Z4" s="136">
        <f>SUM((T4*U4)+V4+W4)-X4/Y4</f>
        <v>6.1644248919299994E+17</v>
      </c>
    </row>
    <row r="5" spans="1:28" ht="15.75" thickBot="1" x14ac:dyDescent="0.3">
      <c r="A5" s="6"/>
      <c r="B5" s="28"/>
      <c r="C5" s="36">
        <v>2020</v>
      </c>
      <c r="D5" s="18">
        <v>700508000000</v>
      </c>
      <c r="E5" s="55">
        <v>258283000000</v>
      </c>
      <c r="F5" s="68">
        <v>958791000000</v>
      </c>
      <c r="G5" s="83">
        <f t="shared" ref="G5:G59" si="0">SUM(D5+E5)/F5</f>
        <v>1</v>
      </c>
      <c r="J5" s="6"/>
      <c r="K5" s="28"/>
      <c r="L5" s="36">
        <v>2020</v>
      </c>
      <c r="M5" s="18"/>
      <c r="N5" s="118"/>
      <c r="O5" s="118"/>
      <c r="Q5" s="6"/>
      <c r="R5" s="28"/>
      <c r="S5" s="36">
        <v>2020</v>
      </c>
      <c r="T5" s="18">
        <v>1460</v>
      </c>
      <c r="U5" s="17">
        <v>589896800000000</v>
      </c>
      <c r="V5" s="55">
        <v>258283000000</v>
      </c>
      <c r="W5" s="55">
        <v>80118000000</v>
      </c>
      <c r="X5" s="128">
        <v>545239000000</v>
      </c>
      <c r="Y5" s="125">
        <v>958791000000</v>
      </c>
      <c r="Z5" s="136">
        <f t="shared" ref="Z5:Z68" si="1">SUM((T5*U5)+V5+W5)-X5/Y5</f>
        <v>8.6124966640100006E+17</v>
      </c>
    </row>
    <row r="6" spans="1:28" ht="15.75" thickBot="1" x14ac:dyDescent="0.3">
      <c r="A6" s="6"/>
      <c r="B6" s="28"/>
      <c r="C6" s="36">
        <v>2021</v>
      </c>
      <c r="D6" s="18">
        <v>969817000000</v>
      </c>
      <c r="E6" s="55">
        <v>334291000000</v>
      </c>
      <c r="F6" s="68">
        <v>1304108000000</v>
      </c>
      <c r="G6" s="83">
        <f t="shared" si="0"/>
        <v>1</v>
      </c>
      <c r="J6" s="6"/>
      <c r="K6" s="28"/>
      <c r="L6" s="36">
        <v>2021</v>
      </c>
      <c r="M6" s="18"/>
      <c r="N6" s="118"/>
      <c r="O6" s="118"/>
      <c r="Q6" s="6"/>
      <c r="R6" s="28"/>
      <c r="S6" s="36">
        <v>2021</v>
      </c>
      <c r="T6" s="18">
        <v>3290</v>
      </c>
      <c r="U6" s="17">
        <v>589896800000000</v>
      </c>
      <c r="V6" s="55">
        <v>334291000000</v>
      </c>
      <c r="W6" s="55">
        <v>98316000000</v>
      </c>
      <c r="X6" s="128">
        <v>673394000000</v>
      </c>
      <c r="Y6" s="125">
        <v>1304108000000</v>
      </c>
      <c r="Z6" s="136">
        <f t="shared" si="1"/>
        <v>1.9407609046070001E+18</v>
      </c>
    </row>
    <row r="7" spans="1:28" ht="15.75" thickBot="1" x14ac:dyDescent="0.3">
      <c r="A7" s="6"/>
      <c r="B7" s="28"/>
      <c r="C7" s="36">
        <v>2022</v>
      </c>
      <c r="D7" s="19">
        <v>1334836000000</v>
      </c>
      <c r="E7" s="19">
        <v>310746000000</v>
      </c>
      <c r="F7" s="19">
        <v>1645582000000</v>
      </c>
      <c r="G7" s="84">
        <f t="shared" si="0"/>
        <v>1</v>
      </c>
      <c r="J7" s="6"/>
      <c r="K7" s="28"/>
      <c r="L7" s="36">
        <v>2022</v>
      </c>
      <c r="M7" s="19"/>
      <c r="N7" s="118"/>
      <c r="O7" s="118"/>
      <c r="Q7" s="6"/>
      <c r="R7" s="28"/>
      <c r="S7" s="36">
        <v>2022</v>
      </c>
      <c r="T7" s="19">
        <v>7175</v>
      </c>
      <c r="U7" s="17">
        <v>589896800000000</v>
      </c>
      <c r="V7" s="19">
        <v>310746000000</v>
      </c>
      <c r="W7" s="19">
        <v>148141000000</v>
      </c>
      <c r="X7" s="16">
        <v>341474000000</v>
      </c>
      <c r="Y7" s="126">
        <v>1645582000000</v>
      </c>
      <c r="Z7" s="136">
        <f t="shared" si="1"/>
        <v>4.2325099988870001E+18</v>
      </c>
    </row>
    <row r="8" spans="1:28" ht="15.75" thickBot="1" x14ac:dyDescent="0.3">
      <c r="A8" s="4">
        <v>2</v>
      </c>
      <c r="B8" s="29" t="s">
        <v>22</v>
      </c>
      <c r="C8" s="35">
        <v>2019</v>
      </c>
      <c r="D8" s="17">
        <v>380730523614</v>
      </c>
      <c r="E8" s="17">
        <v>722719563550</v>
      </c>
      <c r="F8" s="17">
        <v>1103450087164</v>
      </c>
      <c r="G8" s="82">
        <f t="shared" si="0"/>
        <v>1</v>
      </c>
      <c r="J8" s="4">
        <v>2</v>
      </c>
      <c r="K8" s="29" t="s">
        <v>22</v>
      </c>
      <c r="L8" s="35">
        <v>2019</v>
      </c>
      <c r="M8" s="17"/>
      <c r="N8" s="118"/>
      <c r="O8" s="118"/>
      <c r="Q8" s="4">
        <v>2</v>
      </c>
      <c r="R8" s="29" t="s">
        <v>22</v>
      </c>
      <c r="S8" s="35">
        <v>2019</v>
      </c>
      <c r="T8" s="17">
        <v>398</v>
      </c>
      <c r="U8" s="14">
        <v>2191870558</v>
      </c>
      <c r="V8" s="17">
        <v>722719563550</v>
      </c>
      <c r="W8" s="17">
        <v>115601575304</v>
      </c>
      <c r="X8" s="56">
        <v>6393435180</v>
      </c>
      <c r="Y8" s="17">
        <v>1103450087164</v>
      </c>
      <c r="Z8" s="136">
        <f t="shared" si="1"/>
        <v>1710685620937.9941</v>
      </c>
    </row>
    <row r="9" spans="1:28" ht="15.75" thickBot="1" x14ac:dyDescent="0.3">
      <c r="A9" s="6"/>
      <c r="B9" s="28"/>
      <c r="C9" s="36">
        <v>2020</v>
      </c>
      <c r="D9" s="18">
        <v>372883080340</v>
      </c>
      <c r="E9" s="18">
        <v>732991334916</v>
      </c>
      <c r="F9" s="18">
        <v>1105874415256</v>
      </c>
      <c r="G9" s="82">
        <f t="shared" si="0"/>
        <v>1</v>
      </c>
      <c r="J9" s="6"/>
      <c r="K9" s="28"/>
      <c r="L9" s="36">
        <v>2020</v>
      </c>
      <c r="M9" s="18"/>
      <c r="N9" s="118"/>
      <c r="O9" s="118"/>
      <c r="Q9" s="6"/>
      <c r="R9" s="28"/>
      <c r="S9" s="36">
        <v>2020</v>
      </c>
      <c r="T9" s="18">
        <v>308</v>
      </c>
      <c r="U9" s="14">
        <v>2191870558</v>
      </c>
      <c r="V9" s="18">
        <v>732991334916</v>
      </c>
      <c r="W9" s="18">
        <v>112134962507</v>
      </c>
      <c r="X9" s="18">
        <v>2424328092</v>
      </c>
      <c r="Y9" s="18">
        <v>1105874415256</v>
      </c>
      <c r="Z9" s="136">
        <f t="shared" si="1"/>
        <v>1520222429286.9978</v>
      </c>
      <c r="AB9" s="73"/>
    </row>
    <row r="10" spans="1:28" ht="15.75" thickBot="1" x14ac:dyDescent="0.3">
      <c r="A10" s="6"/>
      <c r="B10" s="28"/>
      <c r="C10" s="36">
        <v>2021</v>
      </c>
      <c r="D10" s="18">
        <v>363835661084</v>
      </c>
      <c r="E10" s="18">
        <v>725373304291</v>
      </c>
      <c r="F10" s="18">
        <v>1089208965375</v>
      </c>
      <c r="G10" s="82">
        <f t="shared" si="0"/>
        <v>1</v>
      </c>
      <c r="J10" s="6"/>
      <c r="K10" s="28"/>
      <c r="L10" s="36">
        <v>2021</v>
      </c>
      <c r="M10" s="18"/>
      <c r="N10" s="118"/>
      <c r="O10" s="118"/>
      <c r="Q10" s="6"/>
      <c r="R10" s="28"/>
      <c r="S10" s="36">
        <v>2021</v>
      </c>
      <c r="T10" s="18">
        <v>280</v>
      </c>
      <c r="U10" s="14">
        <v>2191870558</v>
      </c>
      <c r="V10" s="18">
        <v>725373304291</v>
      </c>
      <c r="W10" s="18">
        <v>114346121020</v>
      </c>
      <c r="X10" s="18">
        <v>16665449881</v>
      </c>
      <c r="Y10" s="18">
        <v>1089208965375</v>
      </c>
      <c r="Z10" s="136">
        <f t="shared" si="1"/>
        <v>1453443181550.9846</v>
      </c>
      <c r="AB10" s="132"/>
    </row>
    <row r="11" spans="1:28" ht="15.75" thickBot="1" x14ac:dyDescent="0.3">
      <c r="A11" s="6"/>
      <c r="B11" s="28"/>
      <c r="C11" s="36">
        <v>2022</v>
      </c>
      <c r="D11" s="23">
        <v>348916160333</v>
      </c>
      <c r="E11" s="23">
        <v>674407148602</v>
      </c>
      <c r="F11" s="23">
        <v>1023323308935</v>
      </c>
      <c r="G11" s="85">
        <f t="shared" si="0"/>
        <v>1</v>
      </c>
      <c r="J11" s="6"/>
      <c r="K11" s="28"/>
      <c r="L11" s="36">
        <v>2022</v>
      </c>
      <c r="M11" s="23"/>
      <c r="N11" s="118"/>
      <c r="O11" s="118"/>
      <c r="Q11" s="6"/>
      <c r="R11" s="28"/>
      <c r="S11" s="36">
        <v>2022</v>
      </c>
      <c r="T11" s="23">
        <v>50</v>
      </c>
      <c r="U11" s="14">
        <v>2191870558</v>
      </c>
      <c r="V11" s="23">
        <v>674407148602</v>
      </c>
      <c r="W11" s="23">
        <v>100959005793</v>
      </c>
      <c r="X11" s="23">
        <v>65885656440</v>
      </c>
      <c r="Y11" s="23">
        <v>1023323308935</v>
      </c>
      <c r="Z11" s="136">
        <f t="shared" si="1"/>
        <v>884959682294.93567</v>
      </c>
      <c r="AB11" s="73"/>
    </row>
    <row r="12" spans="1:28" ht="15.75" thickBot="1" x14ac:dyDescent="0.3">
      <c r="A12" s="4">
        <v>3</v>
      </c>
      <c r="B12" s="29" t="s">
        <v>23</v>
      </c>
      <c r="C12" s="35">
        <v>2019</v>
      </c>
      <c r="D12" s="17">
        <v>935392483850</v>
      </c>
      <c r="E12" s="57">
        <v>122136752135</v>
      </c>
      <c r="F12" s="67">
        <v>1057530000000</v>
      </c>
      <c r="G12" s="82">
        <f t="shared" si="0"/>
        <v>0.99999927754768181</v>
      </c>
      <c r="J12" s="4">
        <v>3</v>
      </c>
      <c r="K12" s="29" t="s">
        <v>23</v>
      </c>
      <c r="L12" s="35">
        <v>2019</v>
      </c>
      <c r="M12" s="17"/>
      <c r="N12" s="118"/>
      <c r="O12" s="118"/>
      <c r="Q12" s="4">
        <v>3</v>
      </c>
      <c r="R12" s="29" t="s">
        <v>23</v>
      </c>
      <c r="S12" s="35">
        <v>2019</v>
      </c>
      <c r="T12" s="17">
        <v>374</v>
      </c>
      <c r="U12" s="14">
        <v>5885000000</v>
      </c>
      <c r="V12" s="57">
        <v>122136752135</v>
      </c>
      <c r="W12" s="57">
        <v>171000649858</v>
      </c>
      <c r="X12" s="129">
        <v>723916345285</v>
      </c>
      <c r="Y12" s="67">
        <v>1057530000000</v>
      </c>
      <c r="Z12" s="136">
        <f t="shared" si="1"/>
        <v>2494127401992.3154</v>
      </c>
    </row>
    <row r="13" spans="1:28" ht="15.75" thickBot="1" x14ac:dyDescent="0.3">
      <c r="A13" s="6"/>
      <c r="B13" s="28"/>
      <c r="C13" s="36">
        <v>2020</v>
      </c>
      <c r="D13" s="18">
        <v>961711929701</v>
      </c>
      <c r="E13" s="58">
        <v>125161736940</v>
      </c>
      <c r="F13" s="68">
        <v>1086870000000</v>
      </c>
      <c r="G13" s="83">
        <f t="shared" si="0"/>
        <v>1.0000033735782567</v>
      </c>
      <c r="J13" s="6"/>
      <c r="K13" s="28"/>
      <c r="L13" s="36">
        <v>2020</v>
      </c>
      <c r="M13" s="18"/>
      <c r="N13" s="118"/>
      <c r="O13" s="118"/>
      <c r="Q13" s="6"/>
      <c r="R13" s="28"/>
      <c r="S13" s="36">
        <v>2020</v>
      </c>
      <c r="T13" s="18">
        <v>302</v>
      </c>
      <c r="U13" s="14">
        <v>5885000000</v>
      </c>
      <c r="V13" s="58">
        <v>125161736940</v>
      </c>
      <c r="W13" s="58">
        <v>138318505104</v>
      </c>
      <c r="X13" s="130">
        <v>751789918087</v>
      </c>
      <c r="Y13" s="68">
        <v>1086870000000</v>
      </c>
      <c r="Z13" s="136">
        <f t="shared" si="1"/>
        <v>2040750242043.3083</v>
      </c>
    </row>
    <row r="14" spans="1:28" ht="15.75" thickBot="1" x14ac:dyDescent="0.3">
      <c r="A14" s="6"/>
      <c r="B14" s="28"/>
      <c r="C14" s="36">
        <v>2021</v>
      </c>
      <c r="D14" s="18">
        <v>1022814971132</v>
      </c>
      <c r="E14" s="58">
        <v>124445640572</v>
      </c>
      <c r="F14" s="68">
        <v>1147260000000</v>
      </c>
      <c r="G14" s="83">
        <f t="shared" si="0"/>
        <v>1.0000005331868975</v>
      </c>
      <c r="J14" s="6"/>
      <c r="K14" s="28"/>
      <c r="L14" s="36">
        <v>2021</v>
      </c>
      <c r="M14" s="18"/>
      <c r="N14" s="118"/>
      <c r="O14" s="118"/>
      <c r="Q14" s="6"/>
      <c r="R14" s="28"/>
      <c r="S14" s="36">
        <v>2021</v>
      </c>
      <c r="T14" s="18">
        <v>290</v>
      </c>
      <c r="U14" s="14">
        <v>5885000000</v>
      </c>
      <c r="V14" s="58">
        <v>124445640572</v>
      </c>
      <c r="W14" s="58">
        <v>120967227625</v>
      </c>
      <c r="X14" s="130">
        <v>856198582426</v>
      </c>
      <c r="Y14" s="68">
        <v>1147260000000</v>
      </c>
      <c r="Z14" s="136">
        <f t="shared" si="1"/>
        <v>1952062868196.2537</v>
      </c>
    </row>
    <row r="15" spans="1:28" ht="15.75" thickBot="1" x14ac:dyDescent="0.3">
      <c r="A15" s="6"/>
      <c r="B15" s="28"/>
      <c r="C15" s="36">
        <v>2022</v>
      </c>
      <c r="D15" s="19">
        <v>941454031015</v>
      </c>
      <c r="E15" s="19">
        <v>133323429397</v>
      </c>
      <c r="F15" s="19">
        <v>1074777460412</v>
      </c>
      <c r="G15" s="84">
        <f t="shared" si="0"/>
        <v>1</v>
      </c>
      <c r="J15" s="6"/>
      <c r="K15" s="28"/>
      <c r="L15" s="36">
        <v>2022</v>
      </c>
      <c r="M15" s="19"/>
      <c r="N15" s="118"/>
      <c r="O15" s="118"/>
      <c r="Q15" s="6"/>
      <c r="R15" s="28"/>
      <c r="S15" s="36">
        <v>2022</v>
      </c>
      <c r="T15" s="19">
        <v>284</v>
      </c>
      <c r="U15" s="14">
        <v>5885000000</v>
      </c>
      <c r="V15" s="19">
        <v>133323429397</v>
      </c>
      <c r="W15" s="19">
        <v>125459113293</v>
      </c>
      <c r="X15" s="131">
        <v>71458118051</v>
      </c>
      <c r="Y15" s="19">
        <v>1074777460412</v>
      </c>
      <c r="Z15" s="136">
        <f t="shared" si="1"/>
        <v>1930122542689.9336</v>
      </c>
      <c r="AB15" s="73"/>
    </row>
    <row r="16" spans="1:28" ht="15.75" thickBot="1" x14ac:dyDescent="0.3">
      <c r="A16" s="4">
        <v>4</v>
      </c>
      <c r="B16" s="29" t="s">
        <v>24</v>
      </c>
      <c r="C16" s="35">
        <v>2019</v>
      </c>
      <c r="D16" s="17">
        <v>389671404669</v>
      </c>
      <c r="E16" s="17">
        <v>131822380207</v>
      </c>
      <c r="F16" s="14">
        <v>521493784876</v>
      </c>
      <c r="G16" s="86">
        <f t="shared" si="0"/>
        <v>1</v>
      </c>
      <c r="J16" s="4">
        <v>4</v>
      </c>
      <c r="K16" s="29" t="s">
        <v>24</v>
      </c>
      <c r="L16" s="35">
        <v>2019</v>
      </c>
      <c r="M16" s="17"/>
      <c r="N16" s="118"/>
      <c r="O16" s="118"/>
      <c r="Q16" s="4">
        <v>4</v>
      </c>
      <c r="R16" s="29" t="s">
        <v>24</v>
      </c>
      <c r="S16" s="35">
        <v>2019</v>
      </c>
      <c r="T16" s="17">
        <v>302</v>
      </c>
      <c r="U16" s="14">
        <v>1000000000</v>
      </c>
      <c r="V16" s="17">
        <v>131822380207</v>
      </c>
      <c r="W16" s="17">
        <v>145645838812</v>
      </c>
      <c r="X16" s="17">
        <v>30111749740</v>
      </c>
      <c r="Y16" s="14">
        <v>521493784876</v>
      </c>
      <c r="Z16" s="136">
        <f t="shared" si="1"/>
        <v>579468219018.94226</v>
      </c>
    </row>
    <row r="17" spans="1:28" ht="15.75" thickBot="1" x14ac:dyDescent="0.3">
      <c r="A17" s="6"/>
      <c r="B17" s="28"/>
      <c r="C17" s="36">
        <v>2020</v>
      </c>
      <c r="D17" s="18">
        <v>385357367073</v>
      </c>
      <c r="E17" s="18">
        <v>112663245901</v>
      </c>
      <c r="F17" s="15">
        <v>498020612974</v>
      </c>
      <c r="G17" s="82">
        <f t="shared" si="0"/>
        <v>1</v>
      </c>
      <c r="J17" s="6"/>
      <c r="K17" s="28"/>
      <c r="L17" s="36">
        <v>2020</v>
      </c>
      <c r="M17" s="18"/>
      <c r="N17" s="118"/>
      <c r="O17" s="118"/>
      <c r="Q17" s="6"/>
      <c r="R17" s="28"/>
      <c r="S17" s="36">
        <v>2020</v>
      </c>
      <c r="T17" s="18">
        <v>240</v>
      </c>
      <c r="U17" s="14">
        <v>1000000000</v>
      </c>
      <c r="V17" s="18">
        <v>112663245901</v>
      </c>
      <c r="W17" s="18">
        <v>147584659947</v>
      </c>
      <c r="X17" s="18">
        <v>-23473171902</v>
      </c>
      <c r="Y17" s="15">
        <v>498020612974</v>
      </c>
      <c r="Z17" s="136">
        <f t="shared" si="1"/>
        <v>500247905848.04712</v>
      </c>
    </row>
    <row r="18" spans="1:28" ht="15.75" thickBot="1" x14ac:dyDescent="0.3">
      <c r="A18" s="6"/>
      <c r="B18" s="28"/>
      <c r="C18" s="36">
        <v>2021</v>
      </c>
      <c r="D18" s="18">
        <v>349514463085</v>
      </c>
      <c r="E18" s="18">
        <v>143182746626</v>
      </c>
      <c r="F18" s="15">
        <v>492697209711</v>
      </c>
      <c r="G18" s="82">
        <f t="shared" si="0"/>
        <v>1</v>
      </c>
      <c r="J18" s="6"/>
      <c r="K18" s="28"/>
      <c r="L18" s="36">
        <v>2021</v>
      </c>
      <c r="M18" s="18"/>
      <c r="N18" s="118"/>
      <c r="O18" s="118"/>
      <c r="Q18" s="6"/>
      <c r="R18" s="28"/>
      <c r="S18" s="36">
        <v>2021</v>
      </c>
      <c r="T18" s="18">
        <v>252</v>
      </c>
      <c r="U18" s="14">
        <v>1000000000</v>
      </c>
      <c r="V18" s="18">
        <v>143182746626</v>
      </c>
      <c r="W18" s="18">
        <v>90519922113</v>
      </c>
      <c r="X18" s="18">
        <v>5323403263</v>
      </c>
      <c r="Y18" s="15">
        <v>492697209711</v>
      </c>
      <c r="Z18" s="136">
        <f t="shared" si="1"/>
        <v>485702668738.9892</v>
      </c>
    </row>
    <row r="19" spans="1:28" ht="15.75" thickBot="1" x14ac:dyDescent="0.3">
      <c r="A19" s="6"/>
      <c r="B19" s="28"/>
      <c r="C19" s="36">
        <v>2022</v>
      </c>
      <c r="D19" s="23">
        <v>340057786495</v>
      </c>
      <c r="E19" s="23">
        <v>151998653563</v>
      </c>
      <c r="F19" s="47">
        <v>492056440058</v>
      </c>
      <c r="G19" s="82">
        <f t="shared" si="0"/>
        <v>1</v>
      </c>
      <c r="J19" s="6"/>
      <c r="K19" s="28"/>
      <c r="L19" s="36">
        <v>2022</v>
      </c>
      <c r="M19" s="23"/>
      <c r="N19" s="118"/>
      <c r="O19" s="118"/>
      <c r="Q19" s="6"/>
      <c r="R19" s="28"/>
      <c r="S19" s="36">
        <v>2022</v>
      </c>
      <c r="T19" s="23">
        <v>234</v>
      </c>
      <c r="U19" s="14">
        <v>1000000000</v>
      </c>
      <c r="V19" s="23">
        <v>151998653563</v>
      </c>
      <c r="W19" s="23">
        <v>112275185167</v>
      </c>
      <c r="X19" s="23">
        <v>-640769653</v>
      </c>
      <c r="Y19" s="47">
        <v>492056440058</v>
      </c>
      <c r="Z19" s="136">
        <f t="shared" si="1"/>
        <v>498273838730.00128</v>
      </c>
    </row>
    <row r="20" spans="1:28" ht="15.75" thickBot="1" x14ac:dyDescent="0.3">
      <c r="A20" s="4">
        <v>5</v>
      </c>
      <c r="B20" s="29" t="s">
        <v>25</v>
      </c>
      <c r="C20" s="35">
        <v>2019</v>
      </c>
      <c r="D20" s="17">
        <v>766299436026</v>
      </c>
      <c r="E20" s="57">
        <v>478844867693</v>
      </c>
      <c r="F20" s="69">
        <v>1245144000000</v>
      </c>
      <c r="G20" s="87">
        <f t="shared" si="0"/>
        <v>1.0000002439227913</v>
      </c>
      <c r="J20" s="4">
        <v>5</v>
      </c>
      <c r="K20" s="29" t="s">
        <v>25</v>
      </c>
      <c r="L20" s="35">
        <v>2019</v>
      </c>
      <c r="M20" s="17"/>
      <c r="N20" s="118"/>
      <c r="O20" s="118"/>
      <c r="Q20" s="4">
        <v>5</v>
      </c>
      <c r="R20" s="29" t="s">
        <v>25</v>
      </c>
      <c r="S20" s="35">
        <v>2019</v>
      </c>
      <c r="T20" s="17">
        <v>505</v>
      </c>
      <c r="U20" s="17">
        <v>12000000000</v>
      </c>
      <c r="V20" s="57">
        <v>478844867693</v>
      </c>
      <c r="W20" s="57">
        <v>100220176995</v>
      </c>
      <c r="X20" s="57">
        <v>240755729131</v>
      </c>
      <c r="Y20" s="69">
        <v>1245144000000</v>
      </c>
      <c r="Z20" s="136">
        <f t="shared" si="1"/>
        <v>6639065044687.8066</v>
      </c>
    </row>
    <row r="21" spans="1:28" ht="15.75" thickBot="1" x14ac:dyDescent="0.3">
      <c r="A21" s="6"/>
      <c r="B21" s="28"/>
      <c r="C21" s="36">
        <v>2020</v>
      </c>
      <c r="D21" s="18">
        <v>894746110680</v>
      </c>
      <c r="E21" s="58">
        <v>416194010942</v>
      </c>
      <c r="F21" s="70">
        <v>1310940000000</v>
      </c>
      <c r="G21" s="87">
        <f t="shared" si="0"/>
        <v>1.0000000927746502</v>
      </c>
      <c r="J21" s="6"/>
      <c r="K21" s="28"/>
      <c r="L21" s="36">
        <v>2020</v>
      </c>
      <c r="M21" s="18"/>
      <c r="N21" s="118"/>
      <c r="O21" s="118"/>
      <c r="Q21" s="6"/>
      <c r="R21" s="28"/>
      <c r="S21" s="36">
        <v>2020</v>
      </c>
      <c r="T21" s="18">
        <v>500</v>
      </c>
      <c r="U21" s="17">
        <v>12000000000</v>
      </c>
      <c r="V21" s="58">
        <v>416194010942</v>
      </c>
      <c r="W21" s="58">
        <v>101777866019</v>
      </c>
      <c r="X21" s="58">
        <v>254187665140</v>
      </c>
      <c r="Y21" s="70">
        <v>1310940000000</v>
      </c>
      <c r="Z21" s="136">
        <f t="shared" si="1"/>
        <v>6517971876960.8057</v>
      </c>
    </row>
    <row r="22" spans="1:28" ht="15.75" thickBot="1" x14ac:dyDescent="0.3">
      <c r="A22" s="6"/>
      <c r="B22" s="28"/>
      <c r="C22" s="36">
        <v>2021</v>
      </c>
      <c r="D22" s="18">
        <v>1001579893307</v>
      </c>
      <c r="E22" s="58">
        <v>346601683606</v>
      </c>
      <c r="F22" s="70">
        <v>1348181000000</v>
      </c>
      <c r="G22" s="87">
        <f t="shared" si="0"/>
        <v>1.0000004279195449</v>
      </c>
      <c r="J22" s="6"/>
      <c r="K22" s="28"/>
      <c r="L22" s="36">
        <v>2021</v>
      </c>
      <c r="M22" s="18"/>
      <c r="N22" s="118"/>
      <c r="O22" s="118"/>
      <c r="Q22" s="6"/>
      <c r="R22" s="28"/>
      <c r="S22" s="36">
        <v>2021</v>
      </c>
      <c r="T22" s="18">
        <v>470</v>
      </c>
      <c r="U22" s="17">
        <v>12000000000</v>
      </c>
      <c r="V22" s="58">
        <v>346601683606</v>
      </c>
      <c r="W22" s="58">
        <v>121734019328</v>
      </c>
      <c r="X22" s="58">
        <v>279804122714</v>
      </c>
      <c r="Y22" s="70">
        <v>1348181000000</v>
      </c>
      <c r="Z22" s="136">
        <f t="shared" si="1"/>
        <v>6108335702933.792</v>
      </c>
    </row>
    <row r="23" spans="1:28" ht="15.75" thickBot="1" x14ac:dyDescent="0.3">
      <c r="A23" s="6"/>
      <c r="B23" s="28"/>
      <c r="C23" s="36">
        <v>2022</v>
      </c>
      <c r="D23" s="19">
        <v>1185150863287</v>
      </c>
      <c r="E23" s="19">
        <v>508372748127</v>
      </c>
      <c r="F23" s="16">
        <v>1693523611414</v>
      </c>
      <c r="G23" s="87">
        <f t="shared" si="0"/>
        <v>1</v>
      </c>
      <c r="J23" s="6"/>
      <c r="K23" s="28"/>
      <c r="L23" s="36">
        <v>2022</v>
      </c>
      <c r="M23" s="19"/>
      <c r="N23" s="118"/>
      <c r="O23" s="118"/>
      <c r="Q23" s="6"/>
      <c r="R23" s="28"/>
      <c r="S23" s="36">
        <v>2022</v>
      </c>
      <c r="T23" s="19">
        <v>555</v>
      </c>
      <c r="U23" s="17">
        <v>12000000000</v>
      </c>
      <c r="V23" s="19">
        <v>508372748127</v>
      </c>
      <c r="W23" s="19">
        <v>178177657051</v>
      </c>
      <c r="X23" s="19">
        <v>345342611414</v>
      </c>
      <c r="Y23" s="16">
        <v>1693523611414</v>
      </c>
      <c r="Z23" s="136">
        <f t="shared" si="1"/>
        <v>7346550405177.7959</v>
      </c>
      <c r="AB23" s="73"/>
    </row>
    <row r="24" spans="1:28" ht="15.75" thickBot="1" x14ac:dyDescent="0.3">
      <c r="A24" s="4">
        <v>6</v>
      </c>
      <c r="B24" s="29" t="s">
        <v>26</v>
      </c>
      <c r="C24" s="5">
        <v>2019</v>
      </c>
      <c r="D24" s="48">
        <v>109361193193</v>
      </c>
      <c r="E24" s="56">
        <v>141081394549</v>
      </c>
      <c r="F24" s="56">
        <v>250442587742</v>
      </c>
      <c r="G24" s="82">
        <f t="shared" si="0"/>
        <v>1</v>
      </c>
      <c r="J24" s="4">
        <v>6</v>
      </c>
      <c r="K24" s="29" t="s">
        <v>26</v>
      </c>
      <c r="L24" s="5">
        <v>2019</v>
      </c>
      <c r="M24" s="48"/>
      <c r="N24" s="118"/>
      <c r="O24" s="118"/>
      <c r="Q24" s="4">
        <v>6</v>
      </c>
      <c r="R24" s="29" t="s">
        <v>26</v>
      </c>
      <c r="S24" s="5">
        <v>2019</v>
      </c>
      <c r="T24" s="48">
        <v>2463</v>
      </c>
      <c r="U24" s="14">
        <v>340000000</v>
      </c>
      <c r="V24" s="56">
        <v>141081394549</v>
      </c>
      <c r="W24" s="56">
        <v>57820845432</v>
      </c>
      <c r="X24" s="56">
        <v>87692848176</v>
      </c>
      <c r="Y24" s="56">
        <v>250442587742</v>
      </c>
      <c r="Z24" s="136">
        <f t="shared" si="1"/>
        <v>1036322239980.6499</v>
      </c>
      <c r="AB24" s="73"/>
    </row>
    <row r="25" spans="1:28" ht="15.75" thickBot="1" x14ac:dyDescent="0.3">
      <c r="A25" s="6"/>
      <c r="B25" s="28"/>
      <c r="C25" s="7">
        <v>2020</v>
      </c>
      <c r="D25" s="12">
        <v>112068982561</v>
      </c>
      <c r="E25" s="18">
        <v>151685431882</v>
      </c>
      <c r="F25" s="18">
        <v>263754414443</v>
      </c>
      <c r="G25" s="82">
        <f t="shared" si="0"/>
        <v>1</v>
      </c>
      <c r="J25" s="6"/>
      <c r="K25" s="28"/>
      <c r="L25" s="7">
        <v>2020</v>
      </c>
      <c r="M25" s="12"/>
      <c r="N25" s="118"/>
      <c r="O25" s="118"/>
      <c r="Q25" s="6"/>
      <c r="R25" s="28"/>
      <c r="S25" s="7">
        <v>2020</v>
      </c>
      <c r="T25" s="12">
        <v>2463</v>
      </c>
      <c r="U25" s="15">
        <v>560284938</v>
      </c>
      <c r="V25" s="18">
        <v>151685431882</v>
      </c>
      <c r="W25" s="18">
        <v>76910896783</v>
      </c>
      <c r="X25" s="18">
        <v>13311826701</v>
      </c>
      <c r="Y25" s="18">
        <v>263754414443</v>
      </c>
      <c r="Z25" s="136">
        <f t="shared" si="1"/>
        <v>1608578130958.9495</v>
      </c>
      <c r="AB25" s="73"/>
    </row>
    <row r="26" spans="1:28" ht="15.75" thickBot="1" x14ac:dyDescent="0.3">
      <c r="A26" s="6"/>
      <c r="B26" s="28"/>
      <c r="C26" s="7">
        <v>2021</v>
      </c>
      <c r="D26" s="12">
        <v>218832136935</v>
      </c>
      <c r="E26" s="18">
        <v>151852174493</v>
      </c>
      <c r="F26" s="18">
        <v>370684311428</v>
      </c>
      <c r="G26" s="82">
        <f t="shared" si="0"/>
        <v>1</v>
      </c>
      <c r="J26" s="6"/>
      <c r="K26" s="28"/>
      <c r="L26" s="7">
        <v>2021</v>
      </c>
      <c r="M26" s="12"/>
      <c r="N26" s="118"/>
      <c r="O26" s="118"/>
      <c r="Q26" s="6"/>
      <c r="R26" s="28"/>
      <c r="S26" s="7">
        <v>2021</v>
      </c>
      <c r="T26" s="12">
        <v>2463</v>
      </c>
      <c r="U26" s="15">
        <v>560284438</v>
      </c>
      <c r="V26" s="18">
        <v>151852174493</v>
      </c>
      <c r="W26" s="18">
        <v>79881572808</v>
      </c>
      <c r="X26" s="18">
        <v>106929896985</v>
      </c>
      <c r="Y26" s="18">
        <v>370684311428</v>
      </c>
      <c r="Z26" s="136">
        <f t="shared" si="1"/>
        <v>1611714318094.7114</v>
      </c>
    </row>
    <row r="27" spans="1:28" ht="15.75" thickBot="1" x14ac:dyDescent="0.3">
      <c r="A27" s="6"/>
      <c r="B27" s="28"/>
      <c r="C27" s="7">
        <v>2022</v>
      </c>
      <c r="D27" s="12">
        <v>204293087838</v>
      </c>
      <c r="E27" s="18">
        <v>280761324746</v>
      </c>
      <c r="F27" s="23">
        <v>485054412584</v>
      </c>
      <c r="G27" s="82">
        <f t="shared" si="0"/>
        <v>1</v>
      </c>
      <c r="J27" s="6"/>
      <c r="K27" s="28"/>
      <c r="L27" s="7">
        <v>2022</v>
      </c>
      <c r="M27" s="12"/>
      <c r="N27" s="118"/>
      <c r="O27" s="118"/>
      <c r="Q27" s="6"/>
      <c r="R27" s="28"/>
      <c r="S27" s="7">
        <v>2022</v>
      </c>
      <c r="T27" s="12">
        <v>268</v>
      </c>
      <c r="U27" s="92">
        <v>889863981</v>
      </c>
      <c r="V27" s="18">
        <v>280761324746</v>
      </c>
      <c r="W27" s="23">
        <v>94138505136</v>
      </c>
      <c r="X27" s="23">
        <v>114370101156</v>
      </c>
      <c r="Y27" s="23">
        <v>485054412584</v>
      </c>
      <c r="Z27" s="136">
        <f t="shared" si="1"/>
        <v>613383376789.76416</v>
      </c>
    </row>
    <row r="28" spans="1:28" ht="15.75" thickBot="1" x14ac:dyDescent="0.3">
      <c r="A28" s="4">
        <v>7</v>
      </c>
      <c r="B28" s="29" t="s">
        <v>27</v>
      </c>
      <c r="C28" s="35">
        <v>2019</v>
      </c>
      <c r="D28" s="17">
        <v>74051619874</v>
      </c>
      <c r="E28" s="17">
        <v>44535029072</v>
      </c>
      <c r="F28" s="14">
        <v>118586648946</v>
      </c>
      <c r="G28" s="82">
        <f t="shared" si="0"/>
        <v>1</v>
      </c>
      <c r="J28" s="4">
        <v>7</v>
      </c>
      <c r="K28" s="29" t="s">
        <v>27</v>
      </c>
      <c r="L28" s="35">
        <v>2019</v>
      </c>
      <c r="M28" s="17"/>
      <c r="N28" s="118"/>
      <c r="O28" s="118"/>
      <c r="Q28" s="4">
        <v>7</v>
      </c>
      <c r="R28" s="29" t="s">
        <v>27</v>
      </c>
      <c r="S28" s="35">
        <v>2019</v>
      </c>
      <c r="T28" s="17">
        <v>119</v>
      </c>
      <c r="U28" s="14">
        <v>650000000</v>
      </c>
      <c r="V28" s="17">
        <v>44535029072</v>
      </c>
      <c r="W28" s="17">
        <v>11619347912</v>
      </c>
      <c r="X28" s="17">
        <v>-8111184457</v>
      </c>
      <c r="Y28" s="14">
        <v>118586648946</v>
      </c>
      <c r="Z28" s="136">
        <f t="shared" si="1"/>
        <v>133504376984.06841</v>
      </c>
    </row>
    <row r="29" spans="1:28" ht="15.75" thickBot="1" x14ac:dyDescent="0.3">
      <c r="A29" s="6"/>
      <c r="B29" s="28"/>
      <c r="C29" s="36">
        <v>2020</v>
      </c>
      <c r="D29" s="18">
        <v>56241516258</v>
      </c>
      <c r="E29" s="18">
        <v>56950719933</v>
      </c>
      <c r="F29" s="15">
        <v>113192236191</v>
      </c>
      <c r="G29" s="82">
        <f t="shared" si="0"/>
        <v>1</v>
      </c>
      <c r="J29" s="6"/>
      <c r="K29" s="28"/>
      <c r="L29" s="36">
        <v>2020</v>
      </c>
      <c r="M29" s="18"/>
      <c r="N29" s="118"/>
      <c r="O29" s="118"/>
      <c r="Q29" s="6"/>
      <c r="R29" s="28"/>
      <c r="S29" s="36">
        <v>2020</v>
      </c>
      <c r="T29" s="18">
        <v>103</v>
      </c>
      <c r="U29" s="14">
        <v>650000000</v>
      </c>
      <c r="V29" s="18">
        <v>56950719933</v>
      </c>
      <c r="W29" s="18">
        <v>13095906571</v>
      </c>
      <c r="X29" s="18">
        <v>-5394412755</v>
      </c>
      <c r="Y29" s="15">
        <v>113192236191</v>
      </c>
      <c r="Z29" s="136">
        <f t="shared" si="1"/>
        <v>136996626504.04765</v>
      </c>
    </row>
    <row r="30" spans="1:28" ht="15.75" thickBot="1" x14ac:dyDescent="0.3">
      <c r="A30" s="6"/>
      <c r="B30" s="28"/>
      <c r="C30" s="36">
        <v>2021</v>
      </c>
      <c r="D30" s="18">
        <v>43740688728</v>
      </c>
      <c r="E30" s="18">
        <v>62754664235</v>
      </c>
      <c r="F30" s="15">
        <v>106495352963</v>
      </c>
      <c r="G30" s="82">
        <f t="shared" si="0"/>
        <v>1</v>
      </c>
      <c r="J30" s="6"/>
      <c r="K30" s="28"/>
      <c r="L30" s="36">
        <v>2021</v>
      </c>
      <c r="M30" s="18"/>
      <c r="N30" s="118"/>
      <c r="O30" s="118"/>
      <c r="Q30" s="6"/>
      <c r="R30" s="28"/>
      <c r="S30" s="36">
        <v>2021</v>
      </c>
      <c r="T30" s="18">
        <v>133</v>
      </c>
      <c r="U30" s="14">
        <v>650000000</v>
      </c>
      <c r="V30" s="18">
        <v>62754664235</v>
      </c>
      <c r="W30" s="18">
        <v>12581932662</v>
      </c>
      <c r="X30" s="18">
        <v>-6696883228</v>
      </c>
      <c r="Y30" s="15">
        <v>106495352963</v>
      </c>
      <c r="Z30" s="136">
        <f t="shared" si="1"/>
        <v>161786596897.0629</v>
      </c>
    </row>
    <row r="31" spans="1:28" ht="15.75" thickBot="1" x14ac:dyDescent="0.3">
      <c r="A31" s="6"/>
      <c r="B31" s="28"/>
      <c r="C31" s="36">
        <v>2022</v>
      </c>
      <c r="D31" s="19">
        <v>41655447592</v>
      </c>
      <c r="E31" s="19">
        <v>60641748902</v>
      </c>
      <c r="F31" s="16">
        <v>102297196494</v>
      </c>
      <c r="G31" s="82">
        <f t="shared" si="0"/>
        <v>1</v>
      </c>
      <c r="J31" s="6"/>
      <c r="K31" s="28"/>
      <c r="L31" s="36">
        <v>2022</v>
      </c>
      <c r="M31" s="19"/>
      <c r="N31" s="118"/>
      <c r="O31" s="118"/>
      <c r="Q31" s="6"/>
      <c r="R31" s="28"/>
      <c r="S31" s="36">
        <v>2022</v>
      </c>
      <c r="T31" s="19">
        <v>111</v>
      </c>
      <c r="U31" s="14">
        <v>650000000</v>
      </c>
      <c r="V31" s="19">
        <v>60641748902</v>
      </c>
      <c r="W31" s="19">
        <v>12752056072</v>
      </c>
      <c r="X31" s="19">
        <v>-4198156469</v>
      </c>
      <c r="Y31" s="16">
        <v>102297196494</v>
      </c>
      <c r="Z31" s="136">
        <f t="shared" si="1"/>
        <v>145543804974.04105</v>
      </c>
    </row>
    <row r="32" spans="1:28" ht="15.75" thickBot="1" x14ac:dyDescent="0.3">
      <c r="A32" s="4">
        <v>8</v>
      </c>
      <c r="B32" s="29" t="s">
        <v>28</v>
      </c>
      <c r="C32" s="35">
        <v>2019</v>
      </c>
      <c r="D32" s="17">
        <v>50930758000000</v>
      </c>
      <c r="E32" s="17">
        <v>27716516000000</v>
      </c>
      <c r="F32" s="14">
        <v>78647274000000</v>
      </c>
      <c r="G32" s="82">
        <f t="shared" si="0"/>
        <v>1</v>
      </c>
      <c r="J32" s="4">
        <v>8</v>
      </c>
      <c r="K32" s="29" t="s">
        <v>28</v>
      </c>
      <c r="L32" s="35">
        <v>2019</v>
      </c>
      <c r="M32" s="17"/>
      <c r="N32" s="118"/>
      <c r="O32" s="118"/>
      <c r="Q32" s="4">
        <v>8</v>
      </c>
      <c r="R32" s="29" t="s">
        <v>28</v>
      </c>
      <c r="S32" s="35">
        <v>2019</v>
      </c>
      <c r="T32" s="56">
        <v>53000</v>
      </c>
      <c r="U32" s="56">
        <v>1924088000000000</v>
      </c>
      <c r="V32" s="17">
        <v>27716516000000</v>
      </c>
      <c r="W32" s="17">
        <v>42847314000000</v>
      </c>
      <c r="X32" s="17">
        <v>9550055000000</v>
      </c>
      <c r="Y32" s="14">
        <v>78647274000000</v>
      </c>
      <c r="Z32" s="136">
        <f t="shared" si="1"/>
        <v>1.0197673456383001E+20</v>
      </c>
    </row>
    <row r="33" spans="1:26" ht="15.75" thickBot="1" x14ac:dyDescent="0.3">
      <c r="A33" s="6"/>
      <c r="B33" s="28"/>
      <c r="C33" s="36">
        <v>2020</v>
      </c>
      <c r="D33" s="18">
        <v>58522468000000</v>
      </c>
      <c r="E33" s="18">
        <v>19668941000000</v>
      </c>
      <c r="F33" s="15">
        <v>78191409000000</v>
      </c>
      <c r="G33" s="82">
        <f t="shared" si="0"/>
        <v>1</v>
      </c>
      <c r="J33" s="6"/>
      <c r="K33" s="28"/>
      <c r="L33" s="36">
        <v>2020</v>
      </c>
      <c r="M33" s="18"/>
      <c r="N33" s="118"/>
      <c r="O33" s="118"/>
      <c r="Q33" s="6"/>
      <c r="R33" s="28"/>
      <c r="S33" s="36">
        <v>2020</v>
      </c>
      <c r="T33" s="56">
        <v>41000</v>
      </c>
      <c r="U33" s="56">
        <v>1924088000000000</v>
      </c>
      <c r="V33" s="18">
        <v>19668941000000</v>
      </c>
      <c r="W33" s="18">
        <v>39894523000000</v>
      </c>
      <c r="X33" s="18">
        <v>-455865000000</v>
      </c>
      <c r="Y33" s="15">
        <v>78191409000000</v>
      </c>
      <c r="Z33" s="136">
        <f t="shared" si="1"/>
        <v>7.8887667563463999E+19</v>
      </c>
    </row>
    <row r="34" spans="1:26" ht="15.75" thickBot="1" x14ac:dyDescent="0.3">
      <c r="A34" s="6"/>
      <c r="B34" s="28"/>
      <c r="C34" s="36">
        <v>2021</v>
      </c>
      <c r="D34" s="18">
        <v>59288274000000</v>
      </c>
      <c r="E34" s="18">
        <v>30676095000000</v>
      </c>
      <c r="F34" s="15">
        <v>89964369000000</v>
      </c>
      <c r="G34" s="82">
        <f t="shared" si="0"/>
        <v>1</v>
      </c>
      <c r="J34" s="6"/>
      <c r="K34" s="28"/>
      <c r="L34" s="36">
        <v>2021</v>
      </c>
      <c r="M34" s="18"/>
      <c r="N34" s="118"/>
      <c r="O34" s="118"/>
      <c r="Q34" s="6"/>
      <c r="R34" s="28"/>
      <c r="S34" s="36">
        <v>2021</v>
      </c>
      <c r="T34" s="56">
        <v>30600</v>
      </c>
      <c r="U34" s="56">
        <v>1924088000000000</v>
      </c>
      <c r="V34" s="18">
        <v>30676095000000</v>
      </c>
      <c r="W34" s="18">
        <v>47456225000000</v>
      </c>
      <c r="X34" s="18">
        <v>11772960000000</v>
      </c>
      <c r="Y34" s="15">
        <v>89964369000000</v>
      </c>
      <c r="Z34" s="136">
        <f t="shared" si="1"/>
        <v>5.8877170932320002E+19</v>
      </c>
    </row>
    <row r="35" spans="1:26" ht="15.75" thickBot="1" x14ac:dyDescent="0.3">
      <c r="A35" s="6"/>
      <c r="B35" s="28"/>
      <c r="C35" s="36">
        <v>2022</v>
      </c>
      <c r="D35" s="19">
        <v>57855966000000</v>
      </c>
      <c r="E35" s="19">
        <v>30706651000000</v>
      </c>
      <c r="F35" s="16">
        <v>88562617000000</v>
      </c>
      <c r="G35" s="82">
        <f t="shared" si="0"/>
        <v>1</v>
      </c>
      <c r="J35" s="6"/>
      <c r="K35" s="28"/>
      <c r="L35" s="36">
        <v>2022</v>
      </c>
      <c r="M35" s="19"/>
      <c r="N35" s="118"/>
      <c r="O35" s="118"/>
      <c r="Q35" s="6"/>
      <c r="R35" s="28"/>
      <c r="S35" s="36">
        <v>2022</v>
      </c>
      <c r="T35" s="19">
        <v>18000</v>
      </c>
      <c r="U35" s="94">
        <v>1924088000000000</v>
      </c>
      <c r="V35" s="19">
        <v>30706651000000</v>
      </c>
      <c r="W35" s="19">
        <v>47639885000000</v>
      </c>
      <c r="X35" s="19">
        <v>-1401752000000</v>
      </c>
      <c r="Y35" s="16">
        <v>88562617000000</v>
      </c>
      <c r="Z35" s="136">
        <f t="shared" si="1"/>
        <v>3.4633662346536002E+19</v>
      </c>
    </row>
    <row r="36" spans="1:26" ht="15.75" thickBot="1" x14ac:dyDescent="0.3">
      <c r="A36" s="4">
        <v>9</v>
      </c>
      <c r="B36" s="29" t="s">
        <v>29</v>
      </c>
      <c r="C36" s="35">
        <v>2019</v>
      </c>
      <c r="D36" s="17">
        <v>35679730000000</v>
      </c>
      <c r="E36" s="17">
        <v>15233076000000</v>
      </c>
      <c r="F36" s="14">
        <v>50902806000000</v>
      </c>
      <c r="G36" s="82">
        <f t="shared" si="0"/>
        <v>1.0001964528242313</v>
      </c>
      <c r="J36" s="4">
        <v>9</v>
      </c>
      <c r="K36" s="29" t="s">
        <v>29</v>
      </c>
      <c r="L36" s="35">
        <v>2019</v>
      </c>
      <c r="M36" s="17"/>
      <c r="N36" s="118"/>
      <c r="O36" s="118"/>
      <c r="Q36" s="4">
        <v>9</v>
      </c>
      <c r="R36" s="29" t="s">
        <v>29</v>
      </c>
      <c r="S36" s="35">
        <v>2019</v>
      </c>
      <c r="T36" s="56">
        <v>2100</v>
      </c>
      <c r="U36" s="14">
        <v>116318076900</v>
      </c>
      <c r="V36" s="17">
        <v>15233076000000</v>
      </c>
      <c r="W36" s="17">
        <v>16376231000000</v>
      </c>
      <c r="X36" s="17">
        <v>4300386000000</v>
      </c>
      <c r="Y36" s="14">
        <v>50902806000000</v>
      </c>
      <c r="Z36" s="136">
        <f t="shared" si="1"/>
        <v>275877268489999.91</v>
      </c>
    </row>
    <row r="37" spans="1:26" ht="15.75" thickBot="1" x14ac:dyDescent="0.3">
      <c r="A37" s="6"/>
      <c r="B37" s="28"/>
      <c r="C37" s="36">
        <v>2020</v>
      </c>
      <c r="D37" s="18">
        <v>30241426000000</v>
      </c>
      <c r="E37" s="18">
        <v>19432604000000</v>
      </c>
      <c r="F37" s="15">
        <v>49674030000000</v>
      </c>
      <c r="G37" s="82">
        <f t="shared" si="0"/>
        <v>1</v>
      </c>
      <c r="J37" s="6"/>
      <c r="K37" s="28"/>
      <c r="L37" s="36">
        <v>2020</v>
      </c>
      <c r="M37" s="18"/>
      <c r="N37" s="118"/>
      <c r="O37" s="118"/>
      <c r="Q37" s="6"/>
      <c r="R37" s="28"/>
      <c r="S37" s="36">
        <v>2020</v>
      </c>
      <c r="T37" s="56">
        <v>1505</v>
      </c>
      <c r="U37" s="15">
        <v>116318076900</v>
      </c>
      <c r="V37" s="18">
        <v>19432604000000</v>
      </c>
      <c r="W37" s="18">
        <v>18093707000000</v>
      </c>
      <c r="X37" s="18">
        <v>-1228776000000</v>
      </c>
      <c r="Y37" s="15">
        <v>49674030000000</v>
      </c>
      <c r="Z37" s="136">
        <f t="shared" si="1"/>
        <v>212585016734500.03</v>
      </c>
    </row>
    <row r="38" spans="1:26" ht="15.75" thickBot="1" x14ac:dyDescent="0.3">
      <c r="A38" s="6"/>
      <c r="B38" s="28"/>
      <c r="C38" s="36">
        <v>2021</v>
      </c>
      <c r="D38" s="18">
        <v>29191406000000</v>
      </c>
      <c r="E38" s="18">
        <v>23899022000000</v>
      </c>
      <c r="F38" s="15">
        <v>53090428000000</v>
      </c>
      <c r="G38" s="82">
        <f t="shared" si="0"/>
        <v>1</v>
      </c>
      <c r="J38" s="6"/>
      <c r="K38" s="28"/>
      <c r="L38" s="36">
        <v>2021</v>
      </c>
      <c r="M38" s="18"/>
      <c r="N38" s="118"/>
      <c r="O38" s="118"/>
      <c r="Q38" s="6"/>
      <c r="R38" s="28"/>
      <c r="S38" s="36">
        <v>2021</v>
      </c>
      <c r="T38" s="56">
        <v>965</v>
      </c>
      <c r="U38" s="15">
        <v>116318076900</v>
      </c>
      <c r="V38" s="18">
        <v>23899022000000</v>
      </c>
      <c r="W38" s="18">
        <v>17781747000000</v>
      </c>
      <c r="X38" s="18">
        <v>3416398000000</v>
      </c>
      <c r="Y38" s="15">
        <v>53090428000000</v>
      </c>
      <c r="Z38" s="136">
        <f t="shared" si="1"/>
        <v>153927713208499.94</v>
      </c>
    </row>
    <row r="39" spans="1:26" ht="15.75" thickBot="1" x14ac:dyDescent="0.3">
      <c r="A39" s="6"/>
      <c r="B39" s="28"/>
      <c r="C39" s="36">
        <v>2022</v>
      </c>
      <c r="D39" s="23">
        <v>28170168000000</v>
      </c>
      <c r="E39" s="23">
        <v>26616824000000</v>
      </c>
      <c r="F39" s="47">
        <v>54786992000000</v>
      </c>
      <c r="G39" s="82">
        <f t="shared" si="0"/>
        <v>1</v>
      </c>
      <c r="J39" s="6"/>
      <c r="K39" s="28"/>
      <c r="L39" s="36">
        <v>2022</v>
      </c>
      <c r="M39" s="23"/>
      <c r="N39" s="118"/>
      <c r="O39" s="118"/>
      <c r="Q39" s="6"/>
      <c r="R39" s="28"/>
      <c r="S39" s="36">
        <v>2022</v>
      </c>
      <c r="T39" s="23">
        <v>840</v>
      </c>
      <c r="U39" s="47">
        <v>116318076900</v>
      </c>
      <c r="V39" s="23">
        <v>26616824000000</v>
      </c>
      <c r="W39" s="23">
        <v>18375217000000</v>
      </c>
      <c r="X39" s="23">
        <v>1696564000000</v>
      </c>
      <c r="Y39" s="47">
        <v>54786992000000</v>
      </c>
      <c r="Z39" s="136">
        <f t="shared" si="1"/>
        <v>142699225595999.97</v>
      </c>
    </row>
    <row r="40" spans="1:26" ht="15.75" thickBot="1" x14ac:dyDescent="0.3">
      <c r="A40" s="4">
        <v>10</v>
      </c>
      <c r="B40" s="29" t="s">
        <v>30</v>
      </c>
      <c r="C40" s="35">
        <v>2019</v>
      </c>
      <c r="D40" s="17">
        <v>641567444819</v>
      </c>
      <c r="E40" s="14">
        <v>207108590481</v>
      </c>
      <c r="F40" s="59">
        <v>848676035300</v>
      </c>
      <c r="G40" s="87">
        <f t="shared" si="0"/>
        <v>1</v>
      </c>
      <c r="J40" s="4">
        <v>10</v>
      </c>
      <c r="K40" s="29" t="s">
        <v>30</v>
      </c>
      <c r="L40" s="35">
        <v>2019</v>
      </c>
      <c r="M40" s="17"/>
      <c r="N40" s="118"/>
      <c r="O40" s="118"/>
      <c r="Q40" s="4">
        <v>10</v>
      </c>
      <c r="R40" s="29" t="s">
        <v>30</v>
      </c>
      <c r="S40" s="35">
        <v>2019</v>
      </c>
      <c r="T40" s="17">
        <v>940</v>
      </c>
      <c r="U40" s="95">
        <v>2419438170</v>
      </c>
      <c r="V40" s="14">
        <v>207108590481</v>
      </c>
      <c r="W40" s="59">
        <v>156029530465</v>
      </c>
      <c r="X40" s="59">
        <v>483422211591</v>
      </c>
      <c r="Y40" s="59">
        <v>848676035300</v>
      </c>
      <c r="Z40" s="136">
        <f t="shared" si="1"/>
        <v>2637410000745.4302</v>
      </c>
    </row>
    <row r="41" spans="1:26" ht="15.75" thickBot="1" x14ac:dyDescent="0.3">
      <c r="A41" s="6"/>
      <c r="B41" s="28"/>
      <c r="C41" s="36">
        <v>2020</v>
      </c>
      <c r="D41" s="18">
        <v>662560916609</v>
      </c>
      <c r="E41" s="15">
        <v>244363297557</v>
      </c>
      <c r="F41" s="60">
        <v>906924214166</v>
      </c>
      <c r="G41" s="87">
        <f t="shared" si="0"/>
        <v>1</v>
      </c>
      <c r="J41" s="6"/>
      <c r="K41" s="28"/>
      <c r="L41" s="36">
        <v>2020</v>
      </c>
      <c r="M41" s="18"/>
      <c r="N41" s="118"/>
      <c r="O41" s="118"/>
      <c r="Q41" s="6"/>
      <c r="R41" s="28"/>
      <c r="S41" s="36">
        <v>2020</v>
      </c>
      <c r="T41" s="18">
        <v>251</v>
      </c>
      <c r="U41" s="93">
        <v>2419438170</v>
      </c>
      <c r="V41" s="15">
        <v>244363297557</v>
      </c>
      <c r="W41" s="60">
        <v>146626605836</v>
      </c>
      <c r="X41" s="60">
        <v>423486192138</v>
      </c>
      <c r="Y41" s="60">
        <v>906924214166</v>
      </c>
      <c r="Z41" s="136">
        <f t="shared" si="1"/>
        <v>998268884062.53308</v>
      </c>
    </row>
    <row r="42" spans="1:26" ht="15.75" thickBot="1" x14ac:dyDescent="0.3">
      <c r="A42" s="6"/>
      <c r="B42" s="28"/>
      <c r="C42" s="36">
        <v>2021</v>
      </c>
      <c r="D42" s="18">
        <v>668660599446</v>
      </c>
      <c r="E42" s="15">
        <v>320458715888</v>
      </c>
      <c r="F42" s="60">
        <v>989119315334</v>
      </c>
      <c r="G42" s="87">
        <f t="shared" si="0"/>
        <v>1</v>
      </c>
      <c r="J42" s="6"/>
      <c r="K42" s="28"/>
      <c r="L42" s="36">
        <v>2021</v>
      </c>
      <c r="M42" s="18"/>
      <c r="N42" s="118"/>
      <c r="O42" s="118"/>
      <c r="Q42" s="6"/>
      <c r="R42" s="28"/>
      <c r="S42" s="36">
        <v>2021</v>
      </c>
      <c r="T42" s="18">
        <v>181</v>
      </c>
      <c r="U42" s="93">
        <v>9677752680</v>
      </c>
      <c r="V42" s="15">
        <v>320458715888</v>
      </c>
      <c r="W42" s="60">
        <v>149626654775</v>
      </c>
      <c r="X42" s="60">
        <v>450325961390</v>
      </c>
      <c r="Y42" s="60">
        <v>989119315334</v>
      </c>
      <c r="Z42" s="136">
        <f t="shared" si="1"/>
        <v>2221758605742.5449</v>
      </c>
    </row>
    <row r="43" spans="1:26" ht="15.75" thickBot="1" x14ac:dyDescent="0.3">
      <c r="A43" s="6"/>
      <c r="B43" s="28"/>
      <c r="C43" s="36">
        <v>2022</v>
      </c>
      <c r="D43" s="23">
        <v>668859547083</v>
      </c>
      <c r="E43" s="47">
        <v>142744113133</v>
      </c>
      <c r="F43" s="62">
        <v>811603660216</v>
      </c>
      <c r="G43" s="87">
        <f t="shared" si="0"/>
        <v>1</v>
      </c>
      <c r="J43" s="6"/>
      <c r="K43" s="28"/>
      <c r="L43" s="36">
        <v>2022</v>
      </c>
      <c r="M43" s="23"/>
      <c r="N43" s="118"/>
      <c r="O43" s="118"/>
      <c r="Q43" s="6"/>
      <c r="R43" s="28"/>
      <c r="S43" s="36">
        <v>2022</v>
      </c>
      <c r="T43" s="23">
        <v>103</v>
      </c>
      <c r="U43" s="96">
        <v>9677752680</v>
      </c>
      <c r="V43" s="47">
        <v>142744113133</v>
      </c>
      <c r="W43" s="62">
        <v>142199788548</v>
      </c>
      <c r="X43" s="62">
        <v>-177515655118</v>
      </c>
      <c r="Y43" s="62">
        <v>811603660216</v>
      </c>
      <c r="Z43" s="136">
        <f t="shared" si="1"/>
        <v>1281752427721.2188</v>
      </c>
    </row>
    <row r="44" spans="1:26" ht="15.75" thickBot="1" x14ac:dyDescent="0.3">
      <c r="A44" s="4">
        <v>11</v>
      </c>
      <c r="B44" s="29" t="s">
        <v>31</v>
      </c>
      <c r="C44" s="35">
        <v>2019</v>
      </c>
      <c r="D44" s="17">
        <v>26671104000000</v>
      </c>
      <c r="E44" s="63">
        <v>12038210000000</v>
      </c>
      <c r="F44" s="71">
        <v>38709314000000</v>
      </c>
      <c r="G44" s="87">
        <f t="shared" si="0"/>
        <v>1</v>
      </c>
      <c r="J44" s="4">
        <v>11</v>
      </c>
      <c r="K44" s="29" t="s">
        <v>31</v>
      </c>
      <c r="L44" s="35">
        <v>2019</v>
      </c>
      <c r="M44" s="17"/>
      <c r="N44" s="118"/>
      <c r="O44" s="118"/>
      <c r="Q44" s="4">
        <v>11</v>
      </c>
      <c r="R44" s="29" t="s">
        <v>31</v>
      </c>
      <c r="S44" s="35">
        <v>2019</v>
      </c>
      <c r="T44" s="17">
        <v>11150</v>
      </c>
      <c r="U44" s="14">
        <v>11661908000</v>
      </c>
      <c r="V44" s="63">
        <v>12038210000000</v>
      </c>
      <c r="W44" s="121">
        <v>3840690000000</v>
      </c>
      <c r="X44" s="121">
        <v>16624925000000</v>
      </c>
      <c r="Y44" s="71">
        <v>38709314000000</v>
      </c>
      <c r="Z44" s="136">
        <f t="shared" si="1"/>
        <v>145909174199999.56</v>
      </c>
    </row>
    <row r="45" spans="1:26" ht="15.75" thickBot="1" x14ac:dyDescent="0.3">
      <c r="A45" s="6"/>
      <c r="B45" s="28"/>
      <c r="C45" s="36">
        <v>2020</v>
      </c>
      <c r="D45" s="18">
        <v>50318053000000</v>
      </c>
      <c r="E45" s="64">
        <v>53270272000000</v>
      </c>
      <c r="F45" s="72">
        <v>103588325000000</v>
      </c>
      <c r="G45" s="87">
        <f t="shared" si="0"/>
        <v>1</v>
      </c>
      <c r="J45" s="6"/>
      <c r="K45" s="28"/>
      <c r="L45" s="36">
        <v>2020</v>
      </c>
      <c r="M45" s="18"/>
      <c r="N45" s="118"/>
      <c r="O45" s="118"/>
      <c r="Q45" s="6"/>
      <c r="R45" s="28"/>
      <c r="S45" s="36">
        <v>2020</v>
      </c>
      <c r="T45" s="18">
        <v>9575</v>
      </c>
      <c r="U45" s="15">
        <v>11661908000</v>
      </c>
      <c r="V45" s="64">
        <v>53270272000000</v>
      </c>
      <c r="W45" s="122">
        <v>4586940000000</v>
      </c>
      <c r="X45" s="122">
        <v>20716223000000</v>
      </c>
      <c r="Y45" s="72">
        <v>103588325000000</v>
      </c>
      <c r="Z45" s="136">
        <f t="shared" si="1"/>
        <v>169519981099999.81</v>
      </c>
    </row>
    <row r="46" spans="1:26" ht="15.75" thickBot="1" x14ac:dyDescent="0.3">
      <c r="A46" s="6"/>
      <c r="B46" s="28"/>
      <c r="C46" s="36">
        <v>2021</v>
      </c>
      <c r="D46" s="18">
        <v>54723863000000</v>
      </c>
      <c r="E46" s="64">
        <v>63342765000000</v>
      </c>
      <c r="F46" s="72">
        <v>118066628000000</v>
      </c>
      <c r="G46" s="87">
        <f t="shared" si="0"/>
        <v>1</v>
      </c>
      <c r="J46" s="6"/>
      <c r="K46" s="28"/>
      <c r="L46" s="36">
        <v>2021</v>
      </c>
      <c r="M46" s="18"/>
      <c r="N46" s="118"/>
      <c r="O46" s="118"/>
      <c r="Q46" s="6"/>
      <c r="R46" s="28"/>
      <c r="S46" s="36">
        <v>2021</v>
      </c>
      <c r="T46" s="18">
        <v>9575</v>
      </c>
      <c r="U46" s="15">
        <v>11661908000</v>
      </c>
      <c r="V46" s="64">
        <v>63342765000000</v>
      </c>
      <c r="W46" s="122">
        <v>5857217000000</v>
      </c>
      <c r="X46" s="122">
        <v>33997637000000</v>
      </c>
      <c r="Y46" s="72">
        <v>118066628000000</v>
      </c>
      <c r="Z46" s="136">
        <f t="shared" si="1"/>
        <v>180862751099999.72</v>
      </c>
    </row>
    <row r="47" spans="1:26" ht="15.75" thickBot="1" x14ac:dyDescent="0.3">
      <c r="A47" s="6"/>
      <c r="B47" s="28"/>
      <c r="C47" s="36">
        <v>2022</v>
      </c>
      <c r="D47" s="23">
        <v>57473007000000</v>
      </c>
      <c r="E47" s="47">
        <v>57832529000000</v>
      </c>
      <c r="F47" s="62">
        <v>115305536000000</v>
      </c>
      <c r="G47" s="87">
        <f t="shared" si="0"/>
        <v>1</v>
      </c>
      <c r="J47" s="6"/>
      <c r="K47" s="28"/>
      <c r="L47" s="36">
        <v>2022</v>
      </c>
      <c r="M47" s="23"/>
      <c r="N47" s="118"/>
      <c r="O47" s="118"/>
      <c r="Q47" s="6"/>
      <c r="R47" s="28"/>
      <c r="S47" s="36">
        <v>2022</v>
      </c>
      <c r="T47" s="23">
        <v>103</v>
      </c>
      <c r="U47" s="16">
        <v>11661908000</v>
      </c>
      <c r="V47" s="47">
        <v>57832529000000</v>
      </c>
      <c r="W47" s="62">
        <v>7132321000000</v>
      </c>
      <c r="X47" s="62">
        <v>-2761092000000</v>
      </c>
      <c r="Y47" s="62">
        <v>115305536000000</v>
      </c>
      <c r="Z47" s="136">
        <f t="shared" si="1"/>
        <v>66166026524000.023</v>
      </c>
    </row>
    <row r="48" spans="1:26" ht="15.75" thickBot="1" x14ac:dyDescent="0.3">
      <c r="A48" s="4">
        <v>12</v>
      </c>
      <c r="B48" s="29" t="s">
        <v>32</v>
      </c>
      <c r="C48" s="35">
        <v>2019</v>
      </c>
      <c r="D48" s="17">
        <v>2702862179552</v>
      </c>
      <c r="E48" s="14">
        <v>1992902779331</v>
      </c>
      <c r="F48" s="59">
        <v>4695764958883</v>
      </c>
      <c r="G48" s="87">
        <f t="shared" si="0"/>
        <v>1</v>
      </c>
      <c r="J48" s="4">
        <v>12</v>
      </c>
      <c r="K48" s="29" t="s">
        <v>32</v>
      </c>
      <c r="L48" s="35">
        <v>2019</v>
      </c>
      <c r="M48" s="17"/>
      <c r="N48" s="118"/>
      <c r="O48" s="118"/>
      <c r="Q48" s="4">
        <v>12</v>
      </c>
      <c r="R48" s="29" t="s">
        <v>32</v>
      </c>
      <c r="S48" s="35">
        <v>2019</v>
      </c>
      <c r="T48" s="17">
        <v>3430</v>
      </c>
      <c r="U48" s="18">
        <v>1428571500</v>
      </c>
      <c r="V48" s="14">
        <v>1992902779331</v>
      </c>
      <c r="W48" s="14">
        <v>557080008368</v>
      </c>
      <c r="X48" s="14">
        <v>1103600753475</v>
      </c>
      <c r="Y48" s="59">
        <v>4695764958883</v>
      </c>
      <c r="Z48" s="136">
        <f t="shared" si="1"/>
        <v>7449983032698.7646</v>
      </c>
    </row>
    <row r="49" spans="1:28" ht="15.75" thickBot="1" x14ac:dyDescent="0.3">
      <c r="A49" s="6"/>
      <c r="B49" s="28"/>
      <c r="C49" s="36">
        <v>2020</v>
      </c>
      <c r="D49" s="18">
        <v>2577235546221</v>
      </c>
      <c r="E49" s="15">
        <v>2678123608810</v>
      </c>
      <c r="F49" s="60">
        <v>5255359155031</v>
      </c>
      <c r="G49" s="87">
        <f t="shared" si="0"/>
        <v>1</v>
      </c>
      <c r="J49" s="6"/>
      <c r="K49" s="28"/>
      <c r="L49" s="36">
        <v>2020</v>
      </c>
      <c r="M49" s="18"/>
      <c r="N49" s="118"/>
      <c r="O49" s="118"/>
      <c r="Q49" s="6"/>
      <c r="R49" s="28"/>
      <c r="S49" s="36">
        <v>2020</v>
      </c>
      <c r="T49" s="18">
        <v>2720</v>
      </c>
      <c r="U49" s="18">
        <v>1428571500</v>
      </c>
      <c r="V49" s="15">
        <v>2678123608810</v>
      </c>
      <c r="W49" s="15">
        <v>690323890776</v>
      </c>
      <c r="X49" s="15">
        <v>559594196148</v>
      </c>
      <c r="Y49" s="60">
        <v>5255359155031</v>
      </c>
      <c r="Z49" s="136">
        <f t="shared" si="1"/>
        <v>7254161979585.8936</v>
      </c>
    </row>
    <row r="50" spans="1:28" ht="15.75" thickBot="1" x14ac:dyDescent="0.3">
      <c r="A50" s="6"/>
      <c r="B50" s="28"/>
      <c r="C50" s="36">
        <v>2021</v>
      </c>
      <c r="D50" s="18">
        <v>2663631503097</v>
      </c>
      <c r="E50" s="15">
        <v>2683168655955</v>
      </c>
      <c r="F50" s="60">
        <v>5346800159052</v>
      </c>
      <c r="G50" s="87">
        <f t="shared" si="0"/>
        <v>1</v>
      </c>
      <c r="J50" s="6"/>
      <c r="K50" s="28"/>
      <c r="L50" s="36">
        <v>2021</v>
      </c>
      <c r="M50" s="18"/>
      <c r="N50" s="118"/>
      <c r="O50" s="118"/>
      <c r="Q50" s="6"/>
      <c r="R50" s="28"/>
      <c r="S50" s="36">
        <v>2021</v>
      </c>
      <c r="T50" s="18">
        <v>2030</v>
      </c>
      <c r="U50" s="18">
        <v>1428571500</v>
      </c>
      <c r="V50" s="15">
        <v>2683168655955</v>
      </c>
      <c r="W50" s="15">
        <v>605667466852</v>
      </c>
      <c r="X50" s="15">
        <v>91441004021</v>
      </c>
      <c r="Y50" s="60">
        <v>5346800159052</v>
      </c>
      <c r="Z50" s="136">
        <f t="shared" si="1"/>
        <v>6188836267806.9824</v>
      </c>
    </row>
    <row r="51" spans="1:28" ht="15.75" thickBot="1" x14ac:dyDescent="0.3">
      <c r="A51" s="6"/>
      <c r="B51" s="28"/>
      <c r="C51" s="36">
        <v>2022</v>
      </c>
      <c r="D51" s="19">
        <v>1533820300426</v>
      </c>
      <c r="E51" s="16">
        <v>3142551744669</v>
      </c>
      <c r="F51" s="62">
        <v>4676372045095</v>
      </c>
      <c r="G51" s="87">
        <f t="shared" si="0"/>
        <v>1</v>
      </c>
      <c r="J51" s="6"/>
      <c r="K51" s="28"/>
      <c r="L51" s="36">
        <v>2022</v>
      </c>
      <c r="M51" s="19"/>
      <c r="N51" s="118"/>
      <c r="O51" s="118"/>
      <c r="Q51" s="6"/>
      <c r="R51" s="28"/>
      <c r="S51" s="36">
        <v>2022</v>
      </c>
      <c r="T51" s="19">
        <v>1535</v>
      </c>
      <c r="U51" s="23">
        <v>1428571500</v>
      </c>
      <c r="V51" s="16">
        <v>3142551744669</v>
      </c>
      <c r="W51" s="16">
        <v>450043863595</v>
      </c>
      <c r="X51" s="131">
        <f>X49-X50</f>
        <v>468153192127</v>
      </c>
      <c r="Y51" s="62">
        <v>4676372045095</v>
      </c>
      <c r="Z51" s="136">
        <f t="shared" si="1"/>
        <v>5785452860763.8994</v>
      </c>
      <c r="AB51" s="73"/>
    </row>
    <row r="52" spans="1:28" ht="15.75" thickBot="1" x14ac:dyDescent="0.3">
      <c r="A52" s="4">
        <v>13</v>
      </c>
      <c r="B52" s="29" t="s">
        <v>33</v>
      </c>
      <c r="C52" s="5">
        <v>2019</v>
      </c>
      <c r="D52" s="48">
        <v>16705582476031</v>
      </c>
      <c r="E52" s="56">
        <v>3559144386553</v>
      </c>
      <c r="F52" s="14">
        <v>20264726862584</v>
      </c>
      <c r="G52" s="87">
        <f t="shared" si="0"/>
        <v>1</v>
      </c>
      <c r="J52" s="4">
        <v>13</v>
      </c>
      <c r="K52" s="29" t="s">
        <v>33</v>
      </c>
      <c r="L52" s="5">
        <v>2019</v>
      </c>
      <c r="M52" s="48"/>
      <c r="N52" s="118"/>
      <c r="O52" s="118"/>
      <c r="Q52" s="4">
        <v>13</v>
      </c>
      <c r="R52" s="29" t="s">
        <v>33</v>
      </c>
      <c r="S52" s="5">
        <v>2019</v>
      </c>
      <c r="T52" s="56">
        <v>1620</v>
      </c>
      <c r="U52" s="14">
        <v>46875122110</v>
      </c>
      <c r="V52" s="56">
        <v>3559144386553</v>
      </c>
      <c r="W52" s="56">
        <v>3737976007703</v>
      </c>
      <c r="X52" s="133">
        <v>2118520717215</v>
      </c>
      <c r="Y52" s="14">
        <v>20264726862584</v>
      </c>
      <c r="Z52" s="136">
        <f t="shared" si="1"/>
        <v>83234818212455.891</v>
      </c>
      <c r="AB52" s="73"/>
    </row>
    <row r="53" spans="1:28" ht="15.75" thickBot="1" x14ac:dyDescent="0.3">
      <c r="A53" s="6"/>
      <c r="B53" s="28"/>
      <c r="C53" s="7">
        <v>2020</v>
      </c>
      <c r="D53" s="12">
        <v>18276082144080</v>
      </c>
      <c r="E53" s="18">
        <v>4288218173294</v>
      </c>
      <c r="F53" s="15">
        <v>22564300317374</v>
      </c>
      <c r="G53" s="87">
        <f t="shared" si="0"/>
        <v>1</v>
      </c>
      <c r="J53" s="6"/>
      <c r="K53" s="28"/>
      <c r="L53" s="7">
        <v>2020</v>
      </c>
      <c r="M53" s="12"/>
      <c r="N53" s="118"/>
      <c r="O53" s="118"/>
      <c r="Q53" s="6"/>
      <c r="R53" s="28"/>
      <c r="S53" s="7">
        <v>2020</v>
      </c>
      <c r="T53" s="56">
        <v>1480</v>
      </c>
      <c r="U53" s="15">
        <v>46875122110</v>
      </c>
      <c r="V53" s="18">
        <v>4288218173294</v>
      </c>
      <c r="W53" s="18">
        <v>3599745931242</v>
      </c>
      <c r="X53" s="15">
        <v>2299573454790</v>
      </c>
      <c r="Y53" s="15">
        <v>22564300317374</v>
      </c>
      <c r="Z53" s="136">
        <f t="shared" si="1"/>
        <v>77263144827335.891</v>
      </c>
      <c r="AB53" s="73"/>
    </row>
    <row r="54" spans="1:28" ht="15.75" thickBot="1" x14ac:dyDescent="0.3">
      <c r="A54" s="6"/>
      <c r="B54" s="28"/>
      <c r="C54" s="7">
        <v>2021</v>
      </c>
      <c r="D54" s="12">
        <v>21265877793123</v>
      </c>
      <c r="E54" s="18">
        <v>4400757363148</v>
      </c>
      <c r="F54" s="15">
        <v>25666635156271</v>
      </c>
      <c r="G54" s="87">
        <f t="shared" si="0"/>
        <v>1</v>
      </c>
      <c r="J54" s="6"/>
      <c r="K54" s="28"/>
      <c r="L54" s="7">
        <v>2021</v>
      </c>
      <c r="M54" s="12"/>
      <c r="N54" s="118"/>
      <c r="O54" s="118"/>
      <c r="Q54" s="6"/>
      <c r="R54" s="28"/>
      <c r="S54" s="7">
        <v>2021</v>
      </c>
      <c r="T54" s="56">
        <v>1615</v>
      </c>
      <c r="U54" s="15">
        <v>46875122110</v>
      </c>
      <c r="V54" s="18">
        <v>4400757363148</v>
      </c>
      <c r="W54" s="18">
        <v>5087299647536</v>
      </c>
      <c r="X54" s="15">
        <v>3102334838897</v>
      </c>
      <c r="Y54" s="15">
        <v>25666635156271</v>
      </c>
      <c r="Z54" s="136">
        <f t="shared" si="1"/>
        <v>85191379218333.875</v>
      </c>
    </row>
    <row r="55" spans="1:28" ht="15.75" thickBot="1" x14ac:dyDescent="0.3">
      <c r="A55" s="6"/>
      <c r="B55" s="28"/>
      <c r="C55" s="7">
        <v>2022</v>
      </c>
      <c r="D55" s="12">
        <v>22097328202389</v>
      </c>
      <c r="E55" s="65">
        <v>5143984823285</v>
      </c>
      <c r="F55" s="16">
        <v>27241313025674</v>
      </c>
      <c r="G55" s="87">
        <f t="shared" si="0"/>
        <v>1</v>
      </c>
      <c r="J55" s="6"/>
      <c r="K55" s="28"/>
      <c r="L55" s="7">
        <v>2022</v>
      </c>
      <c r="M55" s="12"/>
      <c r="N55" s="118"/>
      <c r="O55" s="118"/>
      <c r="Q55" s="6"/>
      <c r="R55" s="28"/>
      <c r="S55" s="7">
        <v>2022</v>
      </c>
      <c r="T55" s="12">
        <v>2090</v>
      </c>
      <c r="U55" s="47">
        <v>46875122110</v>
      </c>
      <c r="V55" s="65">
        <v>5143984823285</v>
      </c>
      <c r="W55" s="65">
        <v>7027358455090</v>
      </c>
      <c r="X55" s="131">
        <v>1574677869403</v>
      </c>
      <c r="Y55" s="16">
        <v>27241313025674</v>
      </c>
      <c r="Z55" s="136">
        <f t="shared" si="1"/>
        <v>110140348488274.94</v>
      </c>
    </row>
    <row r="56" spans="1:28" ht="15.75" thickBot="1" x14ac:dyDescent="0.3">
      <c r="A56" s="4">
        <v>14</v>
      </c>
      <c r="B56" s="29" t="s">
        <v>34</v>
      </c>
      <c r="C56" s="5">
        <v>2019</v>
      </c>
      <c r="D56" s="11">
        <v>289321381716</v>
      </c>
      <c r="E56" s="17">
        <v>448320875981</v>
      </c>
      <c r="F56" s="51">
        <v>737642257697</v>
      </c>
      <c r="G56" s="82">
        <f t="shared" si="0"/>
        <v>1</v>
      </c>
      <c r="J56" s="4">
        <v>14</v>
      </c>
      <c r="K56" s="29" t="s">
        <v>34</v>
      </c>
      <c r="L56" s="5">
        <v>2019</v>
      </c>
      <c r="M56" s="11"/>
      <c r="N56" s="118"/>
      <c r="O56" s="118"/>
      <c r="Q56" s="4">
        <v>14</v>
      </c>
      <c r="R56" s="29" t="s">
        <v>34</v>
      </c>
      <c r="S56" s="5">
        <v>2019</v>
      </c>
      <c r="T56" s="11">
        <v>89</v>
      </c>
      <c r="U56" s="14">
        <v>1008517669</v>
      </c>
      <c r="V56" s="17">
        <v>448320875981</v>
      </c>
      <c r="W56" s="56">
        <v>290751126232</v>
      </c>
      <c r="X56" s="133">
        <v>-49062495286</v>
      </c>
      <c r="Y56" s="51">
        <v>737642257697</v>
      </c>
      <c r="Z56" s="136">
        <f t="shared" si="1"/>
        <v>828830074754.06653</v>
      </c>
    </row>
    <row r="57" spans="1:28" ht="15.75" thickBot="1" x14ac:dyDescent="0.3">
      <c r="A57" s="6"/>
      <c r="B57" s="28"/>
      <c r="C57" s="7">
        <v>2020</v>
      </c>
      <c r="D57" s="12">
        <v>246494550828</v>
      </c>
      <c r="E57" s="18">
        <v>451757472151</v>
      </c>
      <c r="F57" s="15">
        <v>698252022979</v>
      </c>
      <c r="G57" s="82">
        <f t="shared" si="0"/>
        <v>1</v>
      </c>
      <c r="J57" s="6"/>
      <c r="K57" s="28"/>
      <c r="L57" s="7">
        <v>2020</v>
      </c>
      <c r="M57" s="12"/>
      <c r="N57" s="118"/>
      <c r="O57" s="118"/>
      <c r="Q57" s="6"/>
      <c r="R57" s="28"/>
      <c r="S57" s="7">
        <v>2020</v>
      </c>
      <c r="T57" s="12">
        <v>85</v>
      </c>
      <c r="U57" s="15">
        <v>1008517669</v>
      </c>
      <c r="V57" s="18">
        <v>451757472151</v>
      </c>
      <c r="W57" s="18">
        <v>287394620960</v>
      </c>
      <c r="X57" s="15">
        <v>-39390234718</v>
      </c>
      <c r="Y57" s="15">
        <v>698252022979</v>
      </c>
      <c r="Z57" s="136">
        <f t="shared" si="1"/>
        <v>824876094976.0564</v>
      </c>
    </row>
    <row r="58" spans="1:28" ht="15.75" thickBot="1" x14ac:dyDescent="0.3">
      <c r="A58" s="6"/>
      <c r="B58" s="28"/>
      <c r="C58" s="7">
        <v>2021</v>
      </c>
      <c r="D58" s="12">
        <v>228005098486</v>
      </c>
      <c r="E58" s="18">
        <v>476065519926</v>
      </c>
      <c r="F58" s="15">
        <v>704070618412</v>
      </c>
      <c r="G58" s="82">
        <f t="shared" si="0"/>
        <v>1</v>
      </c>
      <c r="J58" s="6"/>
      <c r="K58" s="28"/>
      <c r="L58" s="7">
        <v>2021</v>
      </c>
      <c r="M58" s="12"/>
      <c r="N58" s="118"/>
      <c r="O58" s="118"/>
      <c r="Q58" s="6"/>
      <c r="R58" s="28"/>
      <c r="S58" s="7">
        <v>2021</v>
      </c>
      <c r="T58" s="12">
        <v>195</v>
      </c>
      <c r="U58" s="15">
        <v>1008517669</v>
      </c>
      <c r="V58" s="18">
        <v>476065519926</v>
      </c>
      <c r="W58" s="18">
        <v>313789540596</v>
      </c>
      <c r="X58" s="15">
        <v>5818595433</v>
      </c>
      <c r="Y58" s="15">
        <v>704070618412</v>
      </c>
      <c r="Z58" s="136">
        <f t="shared" si="1"/>
        <v>986516005976.9917</v>
      </c>
    </row>
    <row r="59" spans="1:28" ht="15.75" thickBot="1" x14ac:dyDescent="0.3">
      <c r="A59" s="8"/>
      <c r="B59" s="30"/>
      <c r="C59" s="9">
        <v>2022</v>
      </c>
      <c r="D59" s="13">
        <v>205963386652</v>
      </c>
      <c r="E59" s="19">
        <v>488324283882</v>
      </c>
      <c r="F59" s="16">
        <v>694287670534</v>
      </c>
      <c r="G59" s="82">
        <f t="shared" si="0"/>
        <v>1</v>
      </c>
      <c r="J59" s="8"/>
      <c r="K59" s="30"/>
      <c r="L59" s="9">
        <v>2022</v>
      </c>
      <c r="M59" s="13"/>
      <c r="N59" s="118"/>
      <c r="O59" s="118"/>
      <c r="Q59" s="8"/>
      <c r="R59" s="30"/>
      <c r="S59" s="9">
        <v>2022</v>
      </c>
      <c r="T59" s="13">
        <v>116</v>
      </c>
      <c r="U59" s="16">
        <v>1008517669</v>
      </c>
      <c r="V59" s="19">
        <v>488324283882</v>
      </c>
      <c r="W59" s="19">
        <v>297186995454</v>
      </c>
      <c r="X59" s="16">
        <v>-9782947878</v>
      </c>
      <c r="Y59" s="16">
        <v>694287670534</v>
      </c>
      <c r="Z59" s="136">
        <f t="shared" si="1"/>
        <v>902499328940.01404</v>
      </c>
    </row>
    <row r="60" spans="1:28" ht="15.75" thickBot="1" x14ac:dyDescent="0.3">
      <c r="A60" s="4">
        <v>15</v>
      </c>
      <c r="B60" s="29" t="s">
        <v>35</v>
      </c>
      <c r="C60" s="5">
        <v>2019</v>
      </c>
      <c r="D60" s="11">
        <v>235171201739</v>
      </c>
      <c r="E60" s="17">
        <v>355892726298</v>
      </c>
      <c r="F60" s="14">
        <v>591063928037</v>
      </c>
      <c r="G60" s="82">
        <f t="shared" ref="G60:G63" si="2">SUM(D60+E60)/F60</f>
        <v>1</v>
      </c>
      <c r="J60" s="4">
        <v>15</v>
      </c>
      <c r="K60" s="29" t="s">
        <v>35</v>
      </c>
      <c r="L60" s="5">
        <v>2019</v>
      </c>
      <c r="M60" s="11"/>
      <c r="N60" s="118"/>
      <c r="O60" s="118"/>
      <c r="Q60" s="4">
        <v>15</v>
      </c>
      <c r="R60" s="29" t="s">
        <v>35</v>
      </c>
      <c r="S60" s="5">
        <v>2019</v>
      </c>
      <c r="T60" s="11">
        <v>94</v>
      </c>
      <c r="U60" s="51">
        <v>1070000000</v>
      </c>
      <c r="V60" s="17">
        <v>355892726298</v>
      </c>
      <c r="W60" s="17">
        <v>104723459796</v>
      </c>
      <c r="X60" s="17">
        <v>-56952952288</v>
      </c>
      <c r="Y60" s="14">
        <v>591063928037</v>
      </c>
      <c r="Z60" s="136">
        <f t="shared" si="1"/>
        <v>561196186094.09631</v>
      </c>
    </row>
    <row r="61" spans="1:28" ht="15.75" thickBot="1" x14ac:dyDescent="0.3">
      <c r="A61" s="6"/>
      <c r="B61" s="28"/>
      <c r="C61" s="7">
        <v>2020</v>
      </c>
      <c r="D61" s="12">
        <v>589859359467</v>
      </c>
      <c r="E61" s="18">
        <v>393023326750</v>
      </c>
      <c r="F61" s="15">
        <v>982882686217</v>
      </c>
      <c r="G61" s="82">
        <f t="shared" si="2"/>
        <v>1</v>
      </c>
      <c r="J61" s="6"/>
      <c r="K61" s="28"/>
      <c r="L61" s="7">
        <v>2020</v>
      </c>
      <c r="M61" s="12"/>
      <c r="N61" s="118"/>
      <c r="O61" s="118"/>
      <c r="Q61" s="6"/>
      <c r="R61" s="28"/>
      <c r="S61" s="7">
        <v>2020</v>
      </c>
      <c r="T61" s="12">
        <v>95</v>
      </c>
      <c r="U61" s="51">
        <v>1070000000</v>
      </c>
      <c r="V61" s="18">
        <v>393023326750</v>
      </c>
      <c r="W61" s="18">
        <v>96505108105</v>
      </c>
      <c r="X61" s="18">
        <v>391818758180</v>
      </c>
      <c r="Y61" s="15">
        <v>982882686217</v>
      </c>
      <c r="Z61" s="136">
        <f t="shared" si="1"/>
        <v>591178434854.60132</v>
      </c>
    </row>
    <row r="62" spans="1:28" ht="15.75" thickBot="1" x14ac:dyDescent="0.3">
      <c r="A62" s="6"/>
      <c r="B62" s="28"/>
      <c r="C62" s="7">
        <v>2021</v>
      </c>
      <c r="D62" s="12">
        <v>440334294044</v>
      </c>
      <c r="E62" s="18">
        <v>274313446640</v>
      </c>
      <c r="F62" s="15">
        <v>714647740684</v>
      </c>
      <c r="G62" s="82">
        <f t="shared" si="2"/>
        <v>1</v>
      </c>
      <c r="J62" s="6"/>
      <c r="K62" s="28"/>
      <c r="L62" s="7">
        <v>2021</v>
      </c>
      <c r="M62" s="12"/>
      <c r="N62" s="118"/>
      <c r="O62" s="118"/>
      <c r="Q62" s="6"/>
      <c r="R62" s="28"/>
      <c r="S62" s="7">
        <v>2021</v>
      </c>
      <c r="T62" s="12">
        <v>146</v>
      </c>
      <c r="U62" s="51">
        <v>1070000000</v>
      </c>
      <c r="V62" s="18">
        <v>274313446640</v>
      </c>
      <c r="W62" s="18">
        <v>105058320655</v>
      </c>
      <c r="X62" s="18">
        <v>-268234945533</v>
      </c>
      <c r="Y62" s="15">
        <v>714647740684</v>
      </c>
      <c r="Z62" s="136">
        <f t="shared" si="1"/>
        <v>535591767295.37537</v>
      </c>
    </row>
    <row r="63" spans="1:28" ht="15.75" thickBot="1" x14ac:dyDescent="0.3">
      <c r="A63" s="8"/>
      <c r="B63" s="30"/>
      <c r="C63" s="9">
        <v>2022</v>
      </c>
      <c r="D63" s="13">
        <v>404797197979</v>
      </c>
      <c r="E63" s="19">
        <v>316906410844</v>
      </c>
      <c r="F63" s="47">
        <v>721703608823</v>
      </c>
      <c r="G63" s="82">
        <f t="shared" si="2"/>
        <v>1</v>
      </c>
      <c r="J63" s="8"/>
      <c r="K63" s="30"/>
      <c r="L63" s="9">
        <v>2022</v>
      </c>
      <c r="M63" s="13"/>
      <c r="N63" s="118"/>
      <c r="O63" s="118"/>
      <c r="Q63" s="8"/>
      <c r="R63" s="30"/>
      <c r="S63" s="9">
        <v>2022</v>
      </c>
      <c r="T63" s="13">
        <v>125</v>
      </c>
      <c r="U63" s="51">
        <v>1070000000</v>
      </c>
      <c r="V63" s="19">
        <v>316906410844</v>
      </c>
      <c r="W63" s="23">
        <v>98673293083</v>
      </c>
      <c r="X63" s="23">
        <v>7055868139</v>
      </c>
      <c r="Y63" s="47">
        <v>721703608823</v>
      </c>
      <c r="Z63" s="136">
        <f t="shared" si="1"/>
        <v>549329703926.99023</v>
      </c>
    </row>
    <row r="64" spans="1:28" ht="15.75" thickBot="1" x14ac:dyDescent="0.3">
      <c r="A64" s="4">
        <v>16</v>
      </c>
      <c r="B64" s="29" t="s">
        <v>36</v>
      </c>
      <c r="C64" s="5">
        <v>2019</v>
      </c>
      <c r="D64" s="12">
        <v>594011658</v>
      </c>
      <c r="E64" s="17">
        <v>307049328</v>
      </c>
      <c r="F64" s="14">
        <v>901060986</v>
      </c>
      <c r="G64" s="87">
        <f t="shared" ref="G64:G111" si="3">SUM(D64+E64)/F64</f>
        <v>1</v>
      </c>
      <c r="J64" s="4">
        <v>16</v>
      </c>
      <c r="K64" s="29" t="s">
        <v>36</v>
      </c>
      <c r="L64" s="5">
        <v>2019</v>
      </c>
      <c r="M64" s="12"/>
      <c r="N64" s="118"/>
      <c r="O64" s="118"/>
      <c r="Q64" s="4">
        <v>16</v>
      </c>
      <c r="R64" s="29" t="s">
        <v>36</v>
      </c>
      <c r="S64" s="5">
        <v>2019</v>
      </c>
      <c r="T64" s="12">
        <v>2850</v>
      </c>
      <c r="U64" s="14">
        <v>448000000</v>
      </c>
      <c r="V64" s="17">
        <v>307049328</v>
      </c>
      <c r="W64" s="17">
        <v>235663073000</v>
      </c>
      <c r="X64" s="17">
        <v>-362052703000</v>
      </c>
      <c r="Y64" s="14">
        <v>901060986000</v>
      </c>
      <c r="Z64" s="136">
        <f t="shared" si="1"/>
        <v>1512770122328.4019</v>
      </c>
    </row>
    <row r="65" spans="1:28" ht="15.75" thickBot="1" x14ac:dyDescent="0.3">
      <c r="A65" s="6"/>
      <c r="B65" s="28"/>
      <c r="C65" s="7">
        <v>2020</v>
      </c>
      <c r="D65" s="12">
        <v>612683025</v>
      </c>
      <c r="E65" s="18">
        <v>317218021</v>
      </c>
      <c r="F65" s="15">
        <v>929901046</v>
      </c>
      <c r="G65" s="87">
        <f t="shared" si="3"/>
        <v>1</v>
      </c>
      <c r="J65" s="6"/>
      <c r="K65" s="28"/>
      <c r="L65" s="7">
        <v>2020</v>
      </c>
      <c r="M65" s="12"/>
      <c r="N65" s="118"/>
      <c r="O65" s="118"/>
      <c r="Q65" s="6"/>
      <c r="R65" s="28"/>
      <c r="S65" s="7">
        <v>2020</v>
      </c>
      <c r="T65" s="12">
        <v>3280</v>
      </c>
      <c r="U65" s="15">
        <v>448000000</v>
      </c>
      <c r="V65" s="18">
        <v>317218021</v>
      </c>
      <c r="W65" s="18">
        <v>317336033000</v>
      </c>
      <c r="X65" s="18">
        <v>28840060000</v>
      </c>
      <c r="Y65" s="15">
        <v>929901046000</v>
      </c>
      <c r="Z65" s="136">
        <f t="shared" si="1"/>
        <v>1787093251020.969</v>
      </c>
    </row>
    <row r="66" spans="1:28" ht="15.75" thickBot="1" x14ac:dyDescent="0.3">
      <c r="A66" s="6"/>
      <c r="B66" s="28"/>
      <c r="C66" s="7">
        <v>2021</v>
      </c>
      <c r="D66" s="12">
        <v>684043788</v>
      </c>
      <c r="E66" s="18">
        <v>342223078</v>
      </c>
      <c r="F66" s="15">
        <v>1026266866</v>
      </c>
      <c r="G66" s="87">
        <f t="shared" si="3"/>
        <v>1</v>
      </c>
      <c r="J66" s="6"/>
      <c r="K66" s="28"/>
      <c r="L66" s="7">
        <v>2021</v>
      </c>
      <c r="M66" s="12"/>
      <c r="N66" s="118"/>
      <c r="O66" s="118"/>
      <c r="Q66" s="6"/>
      <c r="R66" s="28"/>
      <c r="S66" s="7">
        <v>2021</v>
      </c>
      <c r="T66" s="12">
        <v>3690</v>
      </c>
      <c r="U66" s="15">
        <v>448000000</v>
      </c>
      <c r="V66" s="18">
        <v>342223078</v>
      </c>
      <c r="W66" s="18">
        <v>270959821000</v>
      </c>
      <c r="X66" s="18">
        <v>96365820000</v>
      </c>
      <c r="Y66" s="15">
        <v>1026266866000</v>
      </c>
      <c r="Z66" s="136">
        <f t="shared" si="1"/>
        <v>1924422044077.906</v>
      </c>
    </row>
    <row r="67" spans="1:28" ht="15.75" thickBot="1" x14ac:dyDescent="0.3">
      <c r="A67" s="8"/>
      <c r="B67" s="30"/>
      <c r="C67" s="9">
        <v>2022</v>
      </c>
      <c r="D67" s="13">
        <v>757241649</v>
      </c>
      <c r="E67" s="19">
        <v>280405591</v>
      </c>
      <c r="F67" s="47">
        <v>1037647240</v>
      </c>
      <c r="G67" s="87">
        <f t="shared" si="3"/>
        <v>1</v>
      </c>
      <c r="J67" s="8"/>
      <c r="K67" s="30"/>
      <c r="L67" s="9">
        <v>2022</v>
      </c>
      <c r="M67" s="13"/>
      <c r="N67" s="118"/>
      <c r="O67" s="118"/>
      <c r="Q67" s="8"/>
      <c r="R67" s="30"/>
      <c r="S67" s="9">
        <v>2022</v>
      </c>
      <c r="T67" s="13">
        <v>4750</v>
      </c>
      <c r="U67" s="16">
        <v>448000000</v>
      </c>
      <c r="V67" s="19">
        <v>280405591</v>
      </c>
      <c r="W67" s="23">
        <v>369095939000</v>
      </c>
      <c r="X67" s="23">
        <v>11380374000</v>
      </c>
      <c r="Y67" s="47">
        <v>1037647240000</v>
      </c>
      <c r="Z67" s="136">
        <f t="shared" si="1"/>
        <v>2497376344590.9893</v>
      </c>
    </row>
    <row r="68" spans="1:28" ht="15.75" thickBot="1" x14ac:dyDescent="0.3">
      <c r="A68" s="4">
        <v>17</v>
      </c>
      <c r="B68" s="29" t="s">
        <v>37</v>
      </c>
      <c r="C68" s="5">
        <v>2019</v>
      </c>
      <c r="D68" s="12">
        <v>1146007000000</v>
      </c>
      <c r="E68" s="17">
        <v>1750943000000</v>
      </c>
      <c r="F68" s="14">
        <v>2896950000000</v>
      </c>
      <c r="G68" s="87">
        <f t="shared" si="3"/>
        <v>1</v>
      </c>
      <c r="J68" s="4">
        <v>17</v>
      </c>
      <c r="K68" s="29" t="s">
        <v>37</v>
      </c>
      <c r="L68" s="5">
        <v>2019</v>
      </c>
      <c r="M68" s="12"/>
      <c r="N68" s="118"/>
      <c r="O68" s="118"/>
      <c r="Q68" s="4">
        <v>17</v>
      </c>
      <c r="R68" s="29" t="s">
        <v>37</v>
      </c>
      <c r="S68" s="5">
        <v>2019</v>
      </c>
      <c r="T68" s="56">
        <v>16133</v>
      </c>
      <c r="U68" s="18">
        <v>2107000000</v>
      </c>
      <c r="V68" s="17">
        <v>1750943000000</v>
      </c>
      <c r="W68" s="17">
        <v>165633000000</v>
      </c>
      <c r="X68" s="17">
        <v>7449000000</v>
      </c>
      <c r="Y68" s="14">
        <v>2896950000000</v>
      </c>
      <c r="Z68" s="136">
        <f t="shared" si="1"/>
        <v>35908807000000</v>
      </c>
    </row>
    <row r="69" spans="1:28" ht="15.75" thickBot="1" x14ac:dyDescent="0.3">
      <c r="A69" s="6"/>
      <c r="B69" s="28"/>
      <c r="C69" s="7">
        <v>2020</v>
      </c>
      <c r="D69" s="12">
        <v>1433406000000</v>
      </c>
      <c r="E69" s="18">
        <v>1474019000000</v>
      </c>
      <c r="F69" s="15">
        <v>2907425000000</v>
      </c>
      <c r="G69" s="87">
        <f t="shared" si="3"/>
        <v>1</v>
      </c>
      <c r="J69" s="6"/>
      <c r="K69" s="28"/>
      <c r="L69" s="7">
        <v>2020</v>
      </c>
      <c r="M69" s="12"/>
      <c r="N69" s="118"/>
      <c r="O69" s="118"/>
      <c r="Q69" s="6"/>
      <c r="R69" s="28"/>
      <c r="S69" s="7">
        <v>2020</v>
      </c>
      <c r="T69" s="56">
        <v>9700</v>
      </c>
      <c r="U69" s="18">
        <v>2107000000</v>
      </c>
      <c r="V69" s="18">
        <v>1474019000000</v>
      </c>
      <c r="W69" s="18">
        <v>171037000000</v>
      </c>
      <c r="X69" s="18">
        <v>10475000000</v>
      </c>
      <c r="Y69" s="15">
        <v>2907425000000</v>
      </c>
      <c r="Z69" s="136">
        <f t="shared" ref="Z69:Z111" si="4">SUM((T69*U69)+V69+W69)-X69/Y69</f>
        <v>22082955999999.996</v>
      </c>
    </row>
    <row r="70" spans="1:28" ht="15.75" thickBot="1" x14ac:dyDescent="0.3">
      <c r="A70" s="6"/>
      <c r="B70" s="28"/>
      <c r="C70" s="7">
        <v>2021</v>
      </c>
      <c r="D70" s="12">
        <v>1099157000000</v>
      </c>
      <c r="E70" s="18">
        <v>1822860000000</v>
      </c>
      <c r="F70" s="15">
        <v>2922017000000</v>
      </c>
      <c r="G70" s="87">
        <f t="shared" si="3"/>
        <v>1</v>
      </c>
      <c r="J70" s="6"/>
      <c r="K70" s="28"/>
      <c r="L70" s="7">
        <v>2021</v>
      </c>
      <c r="M70" s="12"/>
      <c r="N70" s="118"/>
      <c r="O70" s="118"/>
      <c r="Q70" s="6"/>
      <c r="R70" s="28"/>
      <c r="S70" s="7">
        <v>2021</v>
      </c>
      <c r="T70" s="56">
        <v>8183</v>
      </c>
      <c r="U70" s="18">
        <v>2107000000</v>
      </c>
      <c r="V70" s="18">
        <v>1822860000000</v>
      </c>
      <c r="W70" s="18">
        <v>208324000000</v>
      </c>
      <c r="X70" s="73">
        <v>14592000000</v>
      </c>
      <c r="Y70" s="15">
        <v>2922017000000</v>
      </c>
      <c r="Z70" s="136">
        <f t="shared" si="4"/>
        <v>19272764999999.996</v>
      </c>
    </row>
    <row r="71" spans="1:28" ht="15.75" thickBot="1" x14ac:dyDescent="0.3">
      <c r="A71" s="8"/>
      <c r="B71" s="30"/>
      <c r="C71" s="9">
        <v>2022</v>
      </c>
      <c r="D71" s="13">
        <v>1073275000000</v>
      </c>
      <c r="E71" s="19">
        <v>2301227000000</v>
      </c>
      <c r="F71" s="16">
        <v>3374502000000</v>
      </c>
      <c r="G71" s="87">
        <f t="shared" si="3"/>
        <v>1</v>
      </c>
      <c r="J71" s="8"/>
      <c r="K71" s="30"/>
      <c r="L71" s="9">
        <v>2022</v>
      </c>
      <c r="M71" s="13"/>
      <c r="N71" s="118"/>
      <c r="O71" s="118"/>
      <c r="Q71" s="8"/>
      <c r="R71" s="30"/>
      <c r="S71" s="9">
        <v>2022</v>
      </c>
      <c r="T71" s="13">
        <v>8950</v>
      </c>
      <c r="U71" s="23">
        <v>2107000000</v>
      </c>
      <c r="V71" s="19">
        <v>2301227000000</v>
      </c>
      <c r="W71" s="19">
        <v>267023000000</v>
      </c>
      <c r="X71" s="19">
        <v>452485000000</v>
      </c>
      <c r="Y71" s="16">
        <v>3374502000000</v>
      </c>
      <c r="Z71" s="136">
        <f t="shared" si="4"/>
        <v>21425899999999.867</v>
      </c>
    </row>
    <row r="72" spans="1:28" ht="15.75" thickBot="1" x14ac:dyDescent="0.3">
      <c r="A72" s="4">
        <v>18</v>
      </c>
      <c r="B72" s="29" t="s">
        <v>38</v>
      </c>
      <c r="C72" s="5">
        <v>2019</v>
      </c>
      <c r="D72" s="11">
        <v>368641525050</v>
      </c>
      <c r="E72" s="17">
        <v>164121422945</v>
      </c>
      <c r="F72" s="51">
        <v>532762947995</v>
      </c>
      <c r="G72" s="82">
        <f t="shared" si="3"/>
        <v>1</v>
      </c>
      <c r="J72" s="4">
        <v>18</v>
      </c>
      <c r="K72" s="29" t="s">
        <v>38</v>
      </c>
      <c r="L72" s="5">
        <v>2019</v>
      </c>
      <c r="M72" s="11"/>
      <c r="N72" s="118"/>
      <c r="O72" s="118"/>
      <c r="Q72" s="4">
        <v>18</v>
      </c>
      <c r="R72" s="29" t="s">
        <v>38</v>
      </c>
      <c r="S72" s="5">
        <v>2019</v>
      </c>
      <c r="T72" s="11">
        <v>153</v>
      </c>
      <c r="U72" s="14">
        <v>428000000</v>
      </c>
      <c r="V72" s="17">
        <v>164121422945</v>
      </c>
      <c r="W72" s="56">
        <v>128353150403</v>
      </c>
      <c r="X72" s="56">
        <v>20875164128</v>
      </c>
      <c r="Y72" s="51">
        <v>532762947995</v>
      </c>
      <c r="Z72" s="136">
        <f t="shared" si="4"/>
        <v>357958573347.96082</v>
      </c>
    </row>
    <row r="73" spans="1:28" ht="15.75" thickBot="1" x14ac:dyDescent="0.3">
      <c r="A73" s="6"/>
      <c r="B73" s="28"/>
      <c r="C73" s="7">
        <v>2020</v>
      </c>
      <c r="D73" s="12">
        <v>342418605477</v>
      </c>
      <c r="E73" s="18">
        <v>217377331974</v>
      </c>
      <c r="F73" s="15">
        <v>559795937451</v>
      </c>
      <c r="G73" s="82">
        <f t="shared" si="3"/>
        <v>1</v>
      </c>
      <c r="J73" s="6"/>
      <c r="K73" s="28"/>
      <c r="L73" s="7">
        <v>2020</v>
      </c>
      <c r="M73" s="12"/>
      <c r="N73" s="118"/>
      <c r="O73" s="118"/>
      <c r="Q73" s="6"/>
      <c r="R73" s="28"/>
      <c r="S73" s="7">
        <v>2020</v>
      </c>
      <c r="T73" s="12">
        <v>169</v>
      </c>
      <c r="U73" s="15">
        <v>428000000</v>
      </c>
      <c r="V73" s="18">
        <v>217377331974</v>
      </c>
      <c r="W73" s="18">
        <v>146622901883</v>
      </c>
      <c r="X73" s="18">
        <v>27032989456</v>
      </c>
      <c r="Y73" s="15">
        <v>559795937451</v>
      </c>
      <c r="Z73" s="136">
        <f t="shared" si="4"/>
        <v>436332233856.95172</v>
      </c>
    </row>
    <row r="74" spans="1:28" ht="15.75" thickBot="1" x14ac:dyDescent="0.3">
      <c r="A74" s="6"/>
      <c r="B74" s="28"/>
      <c r="C74" s="7">
        <v>2021</v>
      </c>
      <c r="D74" s="12">
        <v>343195928497</v>
      </c>
      <c r="E74" s="18">
        <v>235065047091</v>
      </c>
      <c r="F74" s="15">
        <v>578260975588</v>
      </c>
      <c r="G74" s="82">
        <f t="shared" si="3"/>
        <v>1</v>
      </c>
      <c r="J74" s="6"/>
      <c r="K74" s="28"/>
      <c r="L74" s="7">
        <v>2021</v>
      </c>
      <c r="M74" s="12"/>
      <c r="N74" s="118"/>
      <c r="O74" s="118"/>
      <c r="Q74" s="6"/>
      <c r="R74" s="28"/>
      <c r="S74" s="7">
        <v>2021</v>
      </c>
      <c r="T74" s="12">
        <v>276</v>
      </c>
      <c r="U74" s="15">
        <v>428000000</v>
      </c>
      <c r="V74" s="18">
        <v>235065047091</v>
      </c>
      <c r="W74" s="18">
        <v>190870625464</v>
      </c>
      <c r="X74" s="18">
        <v>18465038137</v>
      </c>
      <c r="Y74" s="15">
        <v>578260975588</v>
      </c>
      <c r="Z74" s="136">
        <f t="shared" si="4"/>
        <v>544063672554.96808</v>
      </c>
    </row>
    <row r="75" spans="1:28" ht="15.75" thickBot="1" x14ac:dyDescent="0.3">
      <c r="A75" s="8"/>
      <c r="B75" s="30"/>
      <c r="C75" s="9">
        <v>2022</v>
      </c>
      <c r="D75" s="49">
        <v>411385562228</v>
      </c>
      <c r="E75" s="23">
        <v>283395035571</v>
      </c>
      <c r="F75" s="47">
        <v>694780597799</v>
      </c>
      <c r="G75" s="82">
        <f t="shared" si="3"/>
        <v>1</v>
      </c>
      <c r="J75" s="8"/>
      <c r="K75" s="30"/>
      <c r="L75" s="9">
        <v>2022</v>
      </c>
      <c r="M75" s="49"/>
      <c r="N75" s="118"/>
      <c r="O75" s="118"/>
      <c r="Q75" s="8"/>
      <c r="R75" s="30"/>
      <c r="S75" s="9">
        <v>2022</v>
      </c>
      <c r="T75" s="49">
        <v>765</v>
      </c>
      <c r="U75" s="16">
        <v>428000000</v>
      </c>
      <c r="V75" s="23">
        <v>283395035571</v>
      </c>
      <c r="W75" s="23">
        <v>206648966313</v>
      </c>
      <c r="X75" s="23">
        <v>116519622211</v>
      </c>
      <c r="Y75" s="47">
        <v>694780597799</v>
      </c>
      <c r="Z75" s="136">
        <f t="shared" si="4"/>
        <v>817464001883.83228</v>
      </c>
    </row>
    <row r="76" spans="1:28" ht="15.75" thickBot="1" x14ac:dyDescent="0.3">
      <c r="A76" s="4">
        <v>19</v>
      </c>
      <c r="B76" s="29" t="s">
        <v>39</v>
      </c>
      <c r="C76" s="35">
        <v>2019</v>
      </c>
      <c r="D76" s="17">
        <v>9899940195318</v>
      </c>
      <c r="E76" s="63">
        <v>9125978611155</v>
      </c>
      <c r="F76" s="71">
        <v>19037919000000</v>
      </c>
      <c r="G76" s="87">
        <f t="shared" si="3"/>
        <v>0.99936966884211453</v>
      </c>
      <c r="J76" s="4">
        <v>19</v>
      </c>
      <c r="K76" s="29" t="s">
        <v>39</v>
      </c>
      <c r="L76" s="35">
        <v>2019</v>
      </c>
      <c r="M76" s="17"/>
      <c r="N76" s="118"/>
      <c r="O76" s="118"/>
      <c r="Q76" s="4">
        <v>19</v>
      </c>
      <c r="R76" s="29" t="s">
        <v>39</v>
      </c>
      <c r="S76" s="35">
        <v>2019</v>
      </c>
      <c r="T76" s="17">
        <v>2050</v>
      </c>
      <c r="U76" s="51">
        <v>22358699725</v>
      </c>
      <c r="V76" s="63">
        <v>9125978611155</v>
      </c>
      <c r="W76" s="121">
        <v>2790633951514</v>
      </c>
      <c r="X76" s="121">
        <v>12776102781513</v>
      </c>
      <c r="Y76" s="71">
        <v>19037919000000</v>
      </c>
      <c r="Z76" s="136">
        <f t="shared" si="4"/>
        <v>57751946998918.328</v>
      </c>
    </row>
    <row r="77" spans="1:28" ht="15.75" thickBot="1" x14ac:dyDescent="0.3">
      <c r="A77" s="6"/>
      <c r="B77" s="28"/>
      <c r="C77" s="36">
        <v>2020</v>
      </c>
      <c r="D77" s="18">
        <v>11271468049958</v>
      </c>
      <c r="E77" s="64">
        <v>8506032464592</v>
      </c>
      <c r="F77" s="72">
        <v>19777501000000</v>
      </c>
      <c r="G77" s="87">
        <f t="shared" si="3"/>
        <v>0.99999997545443176</v>
      </c>
      <c r="J77" s="6"/>
      <c r="K77" s="28"/>
      <c r="L77" s="36">
        <v>2020</v>
      </c>
      <c r="M77" s="18"/>
      <c r="N77" s="118"/>
      <c r="O77" s="118"/>
      <c r="Q77" s="6"/>
      <c r="R77" s="28"/>
      <c r="S77" s="36">
        <v>2020</v>
      </c>
      <c r="T77" s="18">
        <v>2710</v>
      </c>
      <c r="U77" s="15">
        <v>22358699725</v>
      </c>
      <c r="V77" s="64">
        <v>8506032464592</v>
      </c>
      <c r="W77" s="122">
        <v>2805111592211</v>
      </c>
      <c r="X77" s="122">
        <v>12838729162094</v>
      </c>
      <c r="Y77" s="72">
        <v>19777501000000</v>
      </c>
      <c r="Z77" s="136">
        <f t="shared" si="4"/>
        <v>71903220311552.344</v>
      </c>
    </row>
    <row r="78" spans="1:28" ht="15.75" thickBot="1" x14ac:dyDescent="0.3">
      <c r="A78" s="6"/>
      <c r="B78" s="28"/>
      <c r="C78" s="36">
        <v>2021</v>
      </c>
      <c r="D78" s="18">
        <v>11360031396135</v>
      </c>
      <c r="E78" s="64">
        <v>8557621869393</v>
      </c>
      <c r="F78" s="72">
        <v>19917653000000</v>
      </c>
      <c r="G78" s="87">
        <f t="shared" si="3"/>
        <v>1.0000000133312896</v>
      </c>
      <c r="J78" s="6"/>
      <c r="K78" s="28"/>
      <c r="L78" s="36">
        <v>2021</v>
      </c>
      <c r="M78" s="18"/>
      <c r="N78" s="118"/>
      <c r="O78" s="118"/>
      <c r="Q78" s="6"/>
      <c r="R78" s="28"/>
      <c r="S78" s="36">
        <v>2021</v>
      </c>
      <c r="T78" s="18">
        <v>2040</v>
      </c>
      <c r="U78" s="15">
        <v>22358699725</v>
      </c>
      <c r="V78" s="64">
        <v>8557621869393</v>
      </c>
      <c r="W78" s="122">
        <v>3034214212009</v>
      </c>
      <c r="X78" s="122">
        <v>12969783874643</v>
      </c>
      <c r="Y78" s="72">
        <v>19917653000000</v>
      </c>
      <c r="Z78" s="136">
        <f t="shared" si="4"/>
        <v>57203583520401.352</v>
      </c>
      <c r="AB78" s="73"/>
    </row>
    <row r="79" spans="1:28" ht="15.75" thickBot="1" x14ac:dyDescent="0.3">
      <c r="A79" s="8"/>
      <c r="B79" s="30"/>
      <c r="C79" s="50">
        <v>2022</v>
      </c>
      <c r="D79" s="19">
        <v>12834694090515</v>
      </c>
      <c r="E79" s="16">
        <v>9441466604896</v>
      </c>
      <c r="F79" s="61">
        <v>22276160695411</v>
      </c>
      <c r="G79" s="87">
        <f t="shared" si="3"/>
        <v>1</v>
      </c>
      <c r="J79" s="8"/>
      <c r="K79" s="30"/>
      <c r="L79" s="50">
        <v>2022</v>
      </c>
      <c r="M79" s="19"/>
      <c r="N79" s="118"/>
      <c r="O79" s="118"/>
      <c r="Q79" s="8"/>
      <c r="R79" s="30"/>
      <c r="S79" s="50">
        <v>2022</v>
      </c>
      <c r="T79" s="19">
        <v>2500</v>
      </c>
      <c r="U79" s="16">
        <v>22358699725</v>
      </c>
      <c r="V79" s="16">
        <v>9441466604896</v>
      </c>
      <c r="W79" s="61">
        <v>3870496137257</v>
      </c>
      <c r="X79" s="61">
        <v>2358507695411</v>
      </c>
      <c r="Y79" s="61">
        <v>22276160695411</v>
      </c>
      <c r="Z79" s="136">
        <f t="shared" si="4"/>
        <v>69208712054652.891</v>
      </c>
      <c r="AB79" s="73"/>
    </row>
    <row r="80" spans="1:28" ht="15.75" thickBot="1" x14ac:dyDescent="0.3">
      <c r="A80" s="4">
        <v>20</v>
      </c>
      <c r="B80" s="29" t="s">
        <v>40</v>
      </c>
      <c r="C80" s="5">
        <v>2019</v>
      </c>
      <c r="D80" s="48">
        <v>39964399790</v>
      </c>
      <c r="E80" s="56">
        <v>79744555995</v>
      </c>
      <c r="F80" s="51">
        <v>119708955785</v>
      </c>
      <c r="G80" s="82">
        <f t="shared" si="3"/>
        <v>1</v>
      </c>
      <c r="J80" s="4">
        <v>20</v>
      </c>
      <c r="K80" s="29" t="s">
        <v>40</v>
      </c>
      <c r="L80" s="5">
        <v>2019</v>
      </c>
      <c r="M80" s="48"/>
      <c r="N80" s="118"/>
      <c r="O80" s="118"/>
      <c r="Q80" s="4">
        <v>20</v>
      </c>
      <c r="R80" s="29" t="s">
        <v>40</v>
      </c>
      <c r="S80" s="5">
        <v>2019</v>
      </c>
      <c r="T80" s="48">
        <v>113</v>
      </c>
      <c r="U80" s="51">
        <v>13530000000000</v>
      </c>
      <c r="V80" s="56">
        <v>79744555995</v>
      </c>
      <c r="W80" s="56">
        <v>4879450000000</v>
      </c>
      <c r="X80" s="56">
        <v>-29884205761</v>
      </c>
      <c r="Y80" s="51">
        <v>119708955785</v>
      </c>
      <c r="Z80" s="136">
        <f t="shared" si="4"/>
        <v>1533849194555995.3</v>
      </c>
      <c r="AB80" s="73"/>
    </row>
    <row r="81" spans="1:28" ht="15.75" thickBot="1" x14ac:dyDescent="0.3">
      <c r="A81" s="6"/>
      <c r="B81" s="28"/>
      <c r="C81" s="7">
        <v>2020</v>
      </c>
      <c r="D81" s="12">
        <v>39964889056</v>
      </c>
      <c r="E81" s="18">
        <v>58226321539</v>
      </c>
      <c r="F81" s="15">
        <v>98191210595</v>
      </c>
      <c r="G81" s="82">
        <f t="shared" si="3"/>
        <v>1</v>
      </c>
      <c r="J81" s="6"/>
      <c r="K81" s="28"/>
      <c r="L81" s="7">
        <v>2020</v>
      </c>
      <c r="M81" s="12"/>
      <c r="N81" s="118"/>
      <c r="O81" s="118"/>
      <c r="Q81" s="6"/>
      <c r="R81" s="28"/>
      <c r="S81" s="7">
        <v>2020</v>
      </c>
      <c r="T81" s="12">
        <v>116</v>
      </c>
      <c r="U81" s="51">
        <v>13530000000000</v>
      </c>
      <c r="V81" s="18">
        <v>58226321539</v>
      </c>
      <c r="W81" s="18">
        <v>4979449000000</v>
      </c>
      <c r="X81" s="18">
        <v>-21517745190</v>
      </c>
      <c r="Y81" s="15">
        <v>98191210595</v>
      </c>
      <c r="Z81" s="136">
        <f t="shared" si="4"/>
        <v>1574517675321539.3</v>
      </c>
    </row>
    <row r="82" spans="1:28" ht="15.75" thickBot="1" x14ac:dyDescent="0.3">
      <c r="A82" s="6"/>
      <c r="B82" s="28"/>
      <c r="C82" s="7">
        <v>2021</v>
      </c>
      <c r="D82" s="12">
        <v>41980901000</v>
      </c>
      <c r="E82" s="18">
        <v>121932696000</v>
      </c>
      <c r="F82" s="15">
        <v>163913597000</v>
      </c>
      <c r="G82" s="82">
        <f t="shared" si="3"/>
        <v>1</v>
      </c>
      <c r="J82" s="6"/>
      <c r="K82" s="28"/>
      <c r="L82" s="7">
        <v>2021</v>
      </c>
      <c r="M82" s="12"/>
      <c r="N82" s="118"/>
      <c r="O82" s="118"/>
      <c r="Q82" s="6"/>
      <c r="R82" s="28"/>
      <c r="S82" s="7">
        <v>2021</v>
      </c>
      <c r="T82" s="12">
        <v>1725</v>
      </c>
      <c r="U82" s="51">
        <v>13530000000000</v>
      </c>
      <c r="V82" s="18">
        <v>121932696000</v>
      </c>
      <c r="W82" s="18">
        <v>2754134738000</v>
      </c>
      <c r="X82" s="18">
        <v>65722386405</v>
      </c>
      <c r="Y82" s="15">
        <v>163913597000</v>
      </c>
      <c r="Z82" s="136">
        <f t="shared" si="4"/>
        <v>2.3342126067434E+16</v>
      </c>
    </row>
    <row r="83" spans="1:28" ht="15.75" thickBot="1" x14ac:dyDescent="0.3">
      <c r="A83" s="8"/>
      <c r="B83" s="30"/>
      <c r="C83" s="9">
        <v>2022</v>
      </c>
      <c r="D83" s="13">
        <v>7378214603000</v>
      </c>
      <c r="E83" s="19">
        <v>8560229428000</v>
      </c>
      <c r="F83" s="47">
        <v>15938444031000</v>
      </c>
      <c r="G83" s="82">
        <f t="shared" si="3"/>
        <v>1</v>
      </c>
      <c r="J83" s="8"/>
      <c r="K83" s="30"/>
      <c r="L83" s="9">
        <v>2022</v>
      </c>
      <c r="M83" s="13"/>
      <c r="N83" s="118"/>
      <c r="O83" s="118"/>
      <c r="Q83" s="8"/>
      <c r="R83" s="30"/>
      <c r="S83" s="9">
        <v>2022</v>
      </c>
      <c r="T83" s="13">
        <v>950</v>
      </c>
      <c r="U83" s="51">
        <v>13530000000000</v>
      </c>
      <c r="V83" s="19">
        <v>8560229428000</v>
      </c>
      <c r="W83" s="23">
        <v>7072643262000</v>
      </c>
      <c r="X83" s="23">
        <v>15774530434000</v>
      </c>
      <c r="Y83" s="47">
        <v>15938444031000</v>
      </c>
      <c r="Z83" s="136">
        <f t="shared" si="4"/>
        <v>1.286913287269E+16</v>
      </c>
    </row>
    <row r="84" spans="1:28" ht="15.75" thickBot="1" x14ac:dyDescent="0.3">
      <c r="A84" s="4">
        <v>21</v>
      </c>
      <c r="B84" s="29" t="s">
        <v>41</v>
      </c>
      <c r="C84" s="5">
        <v>2019</v>
      </c>
      <c r="D84" s="12">
        <v>821609349000</v>
      </c>
      <c r="E84" s="17">
        <v>1275109831000</v>
      </c>
      <c r="F84" s="14">
        <v>2096719180000</v>
      </c>
      <c r="G84" s="87">
        <f t="shared" si="3"/>
        <v>1</v>
      </c>
      <c r="J84" s="4">
        <v>21</v>
      </c>
      <c r="K84" s="29" t="s">
        <v>41</v>
      </c>
      <c r="L84" s="5">
        <v>2019</v>
      </c>
      <c r="M84" s="12"/>
      <c r="N84" s="118"/>
      <c r="O84" s="118"/>
      <c r="Q84" s="4">
        <v>21</v>
      </c>
      <c r="R84" s="29" t="s">
        <v>41</v>
      </c>
      <c r="S84" s="5">
        <v>2019</v>
      </c>
      <c r="T84" s="56">
        <v>1075</v>
      </c>
      <c r="U84" s="18">
        <v>840000000</v>
      </c>
      <c r="V84" s="17">
        <v>1275109831000</v>
      </c>
      <c r="W84" s="17">
        <v>361927291000</v>
      </c>
      <c r="X84" s="17">
        <v>228055634000</v>
      </c>
      <c r="Y84" s="14">
        <v>2096719180000</v>
      </c>
      <c r="Z84" s="136">
        <f t="shared" si="4"/>
        <v>2540037121999.8911</v>
      </c>
    </row>
    <row r="85" spans="1:28" ht="15.75" thickBot="1" x14ac:dyDescent="0.3">
      <c r="A85" s="6"/>
      <c r="B85" s="28"/>
      <c r="C85" s="7">
        <v>2020</v>
      </c>
      <c r="D85" s="12">
        <v>740909054000</v>
      </c>
      <c r="E85" s="18">
        <v>1175080321000</v>
      </c>
      <c r="F85" s="15">
        <v>1915989375000</v>
      </c>
      <c r="G85" s="87">
        <f t="shared" si="3"/>
        <v>1</v>
      </c>
      <c r="J85" s="6"/>
      <c r="K85" s="28"/>
      <c r="L85" s="7">
        <v>2020</v>
      </c>
      <c r="M85" s="12"/>
      <c r="N85" s="118"/>
      <c r="O85" s="118"/>
      <c r="Q85" s="6"/>
      <c r="R85" s="28"/>
      <c r="S85" s="7">
        <v>2020</v>
      </c>
      <c r="T85" s="56">
        <v>1695</v>
      </c>
      <c r="U85" s="18">
        <v>840000000</v>
      </c>
      <c r="V85" s="18">
        <v>1175080321000</v>
      </c>
      <c r="W85" s="18">
        <v>384997707000</v>
      </c>
      <c r="X85" s="18">
        <v>-180729805000</v>
      </c>
      <c r="Y85" s="15">
        <v>1915989375000</v>
      </c>
      <c r="Z85" s="136">
        <f t="shared" si="4"/>
        <v>2983878028000.0942</v>
      </c>
    </row>
    <row r="86" spans="1:28" ht="15.75" thickBot="1" x14ac:dyDescent="0.3">
      <c r="A86" s="6"/>
      <c r="B86" s="28"/>
      <c r="C86" s="7">
        <v>2021</v>
      </c>
      <c r="D86" s="12">
        <v>740977263000</v>
      </c>
      <c r="E86" s="18">
        <v>1097562036000</v>
      </c>
      <c r="F86" s="15">
        <v>1838539299000</v>
      </c>
      <c r="G86" s="87">
        <f t="shared" si="3"/>
        <v>1</v>
      </c>
      <c r="J86" s="6"/>
      <c r="K86" s="28"/>
      <c r="L86" s="7">
        <v>2021</v>
      </c>
      <c r="M86" s="12"/>
      <c r="N86" s="118"/>
      <c r="O86" s="118"/>
      <c r="Q86" s="6"/>
      <c r="R86" s="28"/>
      <c r="S86" s="7">
        <v>2021</v>
      </c>
      <c r="T86" s="56">
        <v>1105</v>
      </c>
      <c r="U86" s="18">
        <v>840000000</v>
      </c>
      <c r="V86" s="18">
        <v>1097562036000</v>
      </c>
      <c r="W86" s="18">
        <v>339153737000</v>
      </c>
      <c r="X86" s="73">
        <v>-77450076000</v>
      </c>
      <c r="Y86" s="15">
        <v>1838539299000</v>
      </c>
      <c r="Z86" s="136">
        <f t="shared" si="4"/>
        <v>2364915773000.042</v>
      </c>
    </row>
    <row r="87" spans="1:28" ht="15.75" thickBot="1" x14ac:dyDescent="0.3">
      <c r="A87" s="8"/>
      <c r="B87" s="30"/>
      <c r="C87" s="9">
        <v>2022</v>
      </c>
      <c r="D87" s="13">
        <v>771816074000</v>
      </c>
      <c r="E87" s="19">
        <v>1034464891000</v>
      </c>
      <c r="F87" s="47">
        <v>1806280965000</v>
      </c>
      <c r="G87" s="87">
        <f t="shared" si="3"/>
        <v>1</v>
      </c>
      <c r="J87" s="8"/>
      <c r="K87" s="30"/>
      <c r="L87" s="9">
        <v>2022</v>
      </c>
      <c r="M87" s="13"/>
      <c r="N87" s="118"/>
      <c r="O87" s="118"/>
      <c r="Q87" s="8"/>
      <c r="R87" s="30"/>
      <c r="S87" s="9">
        <v>2022</v>
      </c>
      <c r="T87" s="13">
        <v>685</v>
      </c>
      <c r="U87" s="23">
        <v>840000000</v>
      </c>
      <c r="V87" s="19">
        <v>1034464891000</v>
      </c>
      <c r="W87" s="23">
        <v>284408410000</v>
      </c>
      <c r="X87" s="23">
        <v>-32258334000</v>
      </c>
      <c r="Y87" s="47">
        <v>1806280965000</v>
      </c>
      <c r="Z87" s="136">
        <f t="shared" si="4"/>
        <v>1894273301000.0178</v>
      </c>
    </row>
    <row r="88" spans="1:28" ht="15.75" thickBot="1" x14ac:dyDescent="0.3">
      <c r="A88" s="4">
        <v>22</v>
      </c>
      <c r="B88" s="29" t="s">
        <v>42</v>
      </c>
      <c r="C88" s="5">
        <v>2019</v>
      </c>
      <c r="D88" s="12">
        <v>124725993563</v>
      </c>
      <c r="E88" s="17">
        <v>66060214687</v>
      </c>
      <c r="F88" s="14">
        <v>190786208250</v>
      </c>
      <c r="G88" s="87">
        <f t="shared" si="3"/>
        <v>1</v>
      </c>
      <c r="J88" s="4">
        <v>22</v>
      </c>
      <c r="K88" s="29" t="s">
        <v>42</v>
      </c>
      <c r="L88" s="5">
        <v>2019</v>
      </c>
      <c r="M88" s="12"/>
      <c r="N88" s="118"/>
      <c r="O88" s="118"/>
      <c r="Q88" s="4">
        <v>22</v>
      </c>
      <c r="R88" s="29" t="s">
        <v>42</v>
      </c>
      <c r="S88" s="5">
        <v>2019</v>
      </c>
      <c r="T88" s="123">
        <v>198</v>
      </c>
      <c r="U88" s="14">
        <v>535080000</v>
      </c>
      <c r="V88" s="17">
        <v>66060214687</v>
      </c>
      <c r="W88" s="17">
        <v>44269891205</v>
      </c>
      <c r="X88" s="17">
        <v>3729044396</v>
      </c>
      <c r="Y88" s="14">
        <v>190786208250</v>
      </c>
      <c r="Z88" s="136">
        <f t="shared" si="4"/>
        <v>216275945891.98047</v>
      </c>
    </row>
    <row r="89" spans="1:28" ht="15.75" thickBot="1" x14ac:dyDescent="0.3">
      <c r="A89" s="6"/>
      <c r="B89" s="28"/>
      <c r="C89" s="7">
        <v>2020</v>
      </c>
      <c r="D89" s="12">
        <v>157631750155</v>
      </c>
      <c r="E89" s="18">
        <v>70943630711</v>
      </c>
      <c r="F89" s="15">
        <v>228575380866</v>
      </c>
      <c r="G89" s="87">
        <f t="shared" si="3"/>
        <v>1</v>
      </c>
      <c r="J89" s="6"/>
      <c r="K89" s="28"/>
      <c r="L89" s="7">
        <v>2020</v>
      </c>
      <c r="M89" s="12"/>
      <c r="N89" s="118"/>
      <c r="O89" s="118"/>
      <c r="Q89" s="6"/>
      <c r="R89" s="28"/>
      <c r="S89" s="7">
        <v>2020</v>
      </c>
      <c r="T89" s="123">
        <v>975</v>
      </c>
      <c r="U89" s="15">
        <v>535080000</v>
      </c>
      <c r="V89" s="18">
        <v>70943630711</v>
      </c>
      <c r="W89" s="18">
        <v>51036022889</v>
      </c>
      <c r="X89" s="18">
        <v>37789172616</v>
      </c>
      <c r="Y89" s="15">
        <v>228575380866</v>
      </c>
      <c r="Z89" s="136">
        <f t="shared" si="4"/>
        <v>643682653599.83472</v>
      </c>
    </row>
    <row r="90" spans="1:28" ht="15.75" thickBot="1" x14ac:dyDescent="0.3">
      <c r="A90" s="6"/>
      <c r="B90" s="28"/>
      <c r="C90" s="7">
        <v>2021</v>
      </c>
      <c r="D90" s="12">
        <v>167100567456</v>
      </c>
      <c r="E90" s="18">
        <v>639121007816</v>
      </c>
      <c r="F90" s="15">
        <v>806221575272</v>
      </c>
      <c r="G90" s="87">
        <f t="shared" si="3"/>
        <v>1</v>
      </c>
      <c r="J90" s="6"/>
      <c r="K90" s="28"/>
      <c r="L90" s="7">
        <v>2021</v>
      </c>
      <c r="M90" s="12"/>
      <c r="N90" s="118"/>
      <c r="O90" s="118"/>
      <c r="Q90" s="6"/>
      <c r="R90" s="28"/>
      <c r="S90" s="7">
        <v>2021</v>
      </c>
      <c r="T90" s="123">
        <v>1015</v>
      </c>
      <c r="U90" s="15">
        <v>535080000</v>
      </c>
      <c r="V90" s="18">
        <v>639121007816</v>
      </c>
      <c r="W90" s="18">
        <v>145940772232</v>
      </c>
      <c r="X90" s="18">
        <v>577646194406</v>
      </c>
      <c r="Y90" s="15">
        <v>806221575272</v>
      </c>
      <c r="Z90" s="136">
        <f t="shared" si="4"/>
        <v>1328167980047.2834</v>
      </c>
    </row>
    <row r="91" spans="1:28" ht="15.75" thickBot="1" x14ac:dyDescent="0.3">
      <c r="A91" s="8"/>
      <c r="B91" s="30"/>
      <c r="C91" s="9">
        <v>2022</v>
      </c>
      <c r="D91" s="13">
        <v>442357487241</v>
      </c>
      <c r="E91" s="19">
        <v>1078211166403</v>
      </c>
      <c r="F91" s="16">
        <v>1520568653644</v>
      </c>
      <c r="G91" s="87">
        <f t="shared" si="3"/>
        <v>1</v>
      </c>
      <c r="J91" s="8"/>
      <c r="K91" s="30"/>
      <c r="L91" s="9">
        <v>2022</v>
      </c>
      <c r="M91" s="13"/>
      <c r="N91" s="118"/>
      <c r="O91" s="118"/>
      <c r="Q91" s="8"/>
      <c r="R91" s="30"/>
      <c r="S91" s="9">
        <v>2022</v>
      </c>
      <c r="T91" s="13">
        <v>865</v>
      </c>
      <c r="U91" s="47">
        <v>535080000</v>
      </c>
      <c r="V91" s="19">
        <v>1078211166403</v>
      </c>
      <c r="W91" s="19">
        <v>210193734025</v>
      </c>
      <c r="X91" s="19">
        <v>714347078372</v>
      </c>
      <c r="Y91" s="16">
        <v>1520568653644</v>
      </c>
      <c r="Z91" s="136">
        <f t="shared" si="4"/>
        <v>1751249100427.5303</v>
      </c>
    </row>
    <row r="92" spans="1:28" ht="15.75" thickBot="1" x14ac:dyDescent="0.3">
      <c r="A92" s="4">
        <v>23</v>
      </c>
      <c r="B92" s="29" t="s">
        <v>43</v>
      </c>
      <c r="C92" s="5">
        <v>2019</v>
      </c>
      <c r="D92" s="11">
        <v>617000279000</v>
      </c>
      <c r="E92" s="17">
        <v>800703906000</v>
      </c>
      <c r="F92" s="51">
        <v>1417704185000</v>
      </c>
      <c r="G92" s="82">
        <f t="shared" si="3"/>
        <v>1</v>
      </c>
      <c r="J92" s="4">
        <v>23</v>
      </c>
      <c r="K92" s="29" t="s">
        <v>43</v>
      </c>
      <c r="L92" s="5">
        <v>2019</v>
      </c>
      <c r="M92" s="11"/>
      <c r="N92" s="118"/>
      <c r="O92" s="118"/>
      <c r="Q92" s="4">
        <v>23</v>
      </c>
      <c r="R92" s="29" t="s">
        <v>43</v>
      </c>
      <c r="S92" s="5">
        <v>2019</v>
      </c>
      <c r="T92" s="12">
        <v>29000</v>
      </c>
      <c r="U92" s="14">
        <v>3600000000</v>
      </c>
      <c r="V92" s="17">
        <v>800703906000</v>
      </c>
      <c r="W92" s="56">
        <v>510327418000</v>
      </c>
      <c r="X92" s="56">
        <v>-217998594000</v>
      </c>
      <c r="Y92" s="51">
        <v>1417704185000</v>
      </c>
      <c r="Z92" s="136">
        <f t="shared" si="4"/>
        <v>105711031324000.16</v>
      </c>
    </row>
    <row r="93" spans="1:28" ht="15.75" thickBot="1" x14ac:dyDescent="0.3">
      <c r="A93" s="6"/>
      <c r="B93" s="28"/>
      <c r="C93" s="7">
        <v>2020</v>
      </c>
      <c r="D93" s="12">
        <v>832209156000</v>
      </c>
      <c r="E93" s="18">
        <v>766072367000</v>
      </c>
      <c r="F93" s="15">
        <v>1598281523000</v>
      </c>
      <c r="G93" s="82">
        <f t="shared" si="3"/>
        <v>1</v>
      </c>
      <c r="J93" s="6"/>
      <c r="K93" s="28"/>
      <c r="L93" s="7">
        <v>2020</v>
      </c>
      <c r="M93" s="12"/>
      <c r="N93" s="118"/>
      <c r="O93" s="118"/>
      <c r="Q93" s="6"/>
      <c r="R93" s="28"/>
      <c r="S93" s="7">
        <v>2020</v>
      </c>
      <c r="T93" s="12">
        <v>29000</v>
      </c>
      <c r="U93" s="14">
        <v>3600000000</v>
      </c>
      <c r="V93" s="18">
        <v>766072367000</v>
      </c>
      <c r="W93" s="18">
        <v>278895042000</v>
      </c>
      <c r="X93" s="18">
        <v>180577338000</v>
      </c>
      <c r="Y93" s="15">
        <v>1598281523000</v>
      </c>
      <c r="Z93" s="136">
        <f t="shared" si="4"/>
        <v>105444967408999.89</v>
      </c>
    </row>
    <row r="94" spans="1:28" ht="15.75" thickBot="1" x14ac:dyDescent="0.3">
      <c r="A94" s="6"/>
      <c r="B94" s="28"/>
      <c r="C94" s="7">
        <v>2021</v>
      </c>
      <c r="D94" s="12">
        <v>972552466000</v>
      </c>
      <c r="E94" s="18">
        <v>239608077000</v>
      </c>
      <c r="F94" s="15">
        <v>1212160543000</v>
      </c>
      <c r="G94" s="82">
        <f t="shared" si="3"/>
        <v>1</v>
      </c>
      <c r="J94" s="6"/>
      <c r="K94" s="28"/>
      <c r="L94" s="7">
        <v>2021</v>
      </c>
      <c r="M94" s="12"/>
      <c r="N94" s="118"/>
      <c r="O94" s="118"/>
      <c r="Q94" s="6"/>
      <c r="R94" s="28"/>
      <c r="S94" s="7">
        <v>2021</v>
      </c>
      <c r="T94" s="12">
        <v>29000</v>
      </c>
      <c r="U94" s="14">
        <v>3600000000</v>
      </c>
      <c r="V94" s="18">
        <v>239608077000</v>
      </c>
      <c r="W94" s="18">
        <v>151325740000</v>
      </c>
      <c r="X94" s="18">
        <v>-386120980000</v>
      </c>
      <c r="Y94" s="15">
        <v>1212160543000</v>
      </c>
      <c r="Z94" s="136">
        <f t="shared" si="4"/>
        <v>104790933817000.31</v>
      </c>
    </row>
    <row r="95" spans="1:28" ht="15.75" thickBot="1" x14ac:dyDescent="0.3">
      <c r="A95" s="8"/>
      <c r="B95" s="30"/>
      <c r="C95" s="9">
        <v>2022</v>
      </c>
      <c r="D95" s="13">
        <v>985337400000</v>
      </c>
      <c r="E95" s="19">
        <v>376089869000</v>
      </c>
      <c r="F95" s="47">
        <v>1361427269000</v>
      </c>
      <c r="G95" s="82">
        <f t="shared" si="3"/>
        <v>1</v>
      </c>
      <c r="J95" s="8"/>
      <c r="K95" s="30"/>
      <c r="L95" s="9">
        <v>2022</v>
      </c>
      <c r="M95" s="13"/>
      <c r="N95" s="118"/>
      <c r="O95" s="118"/>
      <c r="Q95" s="8"/>
      <c r="R95" s="30"/>
      <c r="S95" s="9">
        <v>2022</v>
      </c>
      <c r="T95" s="12">
        <v>29000</v>
      </c>
      <c r="U95" s="14">
        <v>3600000000</v>
      </c>
      <c r="V95" s="19">
        <v>376089869000</v>
      </c>
      <c r="W95" s="23">
        <v>378500706000</v>
      </c>
      <c r="X95" s="23">
        <v>149266726000</v>
      </c>
      <c r="Y95" s="47">
        <v>1361427269000</v>
      </c>
      <c r="Z95" s="136">
        <f t="shared" si="4"/>
        <v>105154590574999.89</v>
      </c>
      <c r="AB95" s="73"/>
    </row>
    <row r="96" spans="1:28" ht="15.75" thickBot="1" x14ac:dyDescent="0.3">
      <c r="A96" s="4">
        <v>24</v>
      </c>
      <c r="B96" s="29" t="s">
        <v>44</v>
      </c>
      <c r="C96" s="5">
        <v>2019</v>
      </c>
      <c r="D96" s="12">
        <v>3064707000000</v>
      </c>
      <c r="E96" s="17">
        <v>472191000000</v>
      </c>
      <c r="F96" s="14">
        <v>3536898000000</v>
      </c>
      <c r="G96" s="87">
        <f t="shared" si="3"/>
        <v>1</v>
      </c>
      <c r="J96" s="4">
        <v>24</v>
      </c>
      <c r="K96" s="29" t="s">
        <v>44</v>
      </c>
      <c r="L96" s="5">
        <v>2019</v>
      </c>
      <c r="M96" s="12"/>
      <c r="N96" s="118"/>
      <c r="O96" s="118"/>
      <c r="Q96" s="4">
        <v>24</v>
      </c>
      <c r="R96" s="29" t="s">
        <v>44</v>
      </c>
      <c r="S96" s="5">
        <v>2019</v>
      </c>
      <c r="T96" s="123">
        <v>1275</v>
      </c>
      <c r="U96" s="14">
        <v>30000000000</v>
      </c>
      <c r="V96" s="17">
        <v>472191000000</v>
      </c>
      <c r="W96" s="17">
        <v>299244000000</v>
      </c>
      <c r="X96" s="17">
        <v>199270000000</v>
      </c>
      <c r="Y96" s="14">
        <v>3536898000000</v>
      </c>
      <c r="Z96" s="136">
        <f t="shared" si="4"/>
        <v>39021434999999.945</v>
      </c>
      <c r="AB96" s="73"/>
    </row>
    <row r="97" spans="1:28" ht="15.75" thickBot="1" x14ac:dyDescent="0.3">
      <c r="A97" s="6"/>
      <c r="B97" s="28"/>
      <c r="C97" s="7">
        <v>2020</v>
      </c>
      <c r="D97" s="12">
        <v>3221740000000</v>
      </c>
      <c r="E97" s="18">
        <v>627776000000</v>
      </c>
      <c r="F97" s="15">
        <v>3849516000000</v>
      </c>
      <c r="G97" s="87">
        <f t="shared" si="3"/>
        <v>1</v>
      </c>
      <c r="J97" s="6"/>
      <c r="K97" s="28"/>
      <c r="L97" s="7">
        <v>2020</v>
      </c>
      <c r="M97" s="12"/>
      <c r="N97" s="118"/>
      <c r="O97" s="118"/>
      <c r="Q97" s="6"/>
      <c r="R97" s="28"/>
      <c r="S97" s="7">
        <v>2020</v>
      </c>
      <c r="T97" s="123">
        <v>805</v>
      </c>
      <c r="U97" s="15">
        <v>30000000000</v>
      </c>
      <c r="V97" s="18">
        <v>627776000000</v>
      </c>
      <c r="W97" s="18">
        <v>309478000000</v>
      </c>
      <c r="X97" s="18">
        <v>312618000000</v>
      </c>
      <c r="Y97" s="15">
        <v>3849516000000</v>
      </c>
      <c r="Z97" s="136">
        <f t="shared" si="4"/>
        <v>25087253999999.918</v>
      </c>
      <c r="AB97" s="73"/>
    </row>
    <row r="98" spans="1:28" ht="15.75" thickBot="1" x14ac:dyDescent="0.3">
      <c r="A98" s="6"/>
      <c r="B98" s="28"/>
      <c r="C98" s="7">
        <v>2021</v>
      </c>
      <c r="D98" s="12">
        <v>3471185000000</v>
      </c>
      <c r="E98" s="18">
        <v>597785000000</v>
      </c>
      <c r="F98" s="15">
        <v>4068970000000</v>
      </c>
      <c r="G98" s="87">
        <f t="shared" si="3"/>
        <v>1</v>
      </c>
      <c r="J98" s="6"/>
      <c r="K98" s="28"/>
      <c r="L98" s="7">
        <v>2021</v>
      </c>
      <c r="M98" s="12"/>
      <c r="N98" s="118"/>
      <c r="O98" s="118"/>
      <c r="Q98" s="6"/>
      <c r="R98" s="28"/>
      <c r="S98" s="7">
        <v>2021</v>
      </c>
      <c r="T98" s="73">
        <v>865</v>
      </c>
      <c r="U98" s="15">
        <v>30000000000</v>
      </c>
      <c r="V98" s="18">
        <v>597785000000</v>
      </c>
      <c r="W98" s="18">
        <v>454810000000</v>
      </c>
      <c r="X98" s="18">
        <v>219454000000</v>
      </c>
      <c r="Y98" s="15">
        <v>4068970000000</v>
      </c>
      <c r="Z98" s="136">
        <f t="shared" si="4"/>
        <v>27002594999999.945</v>
      </c>
    </row>
    <row r="99" spans="1:28" ht="15.75" thickBot="1" x14ac:dyDescent="0.3">
      <c r="A99" s="8"/>
      <c r="B99" s="30"/>
      <c r="C99" s="9">
        <v>2022</v>
      </c>
      <c r="D99" s="13">
        <v>3505475000000</v>
      </c>
      <c r="E99" s="19">
        <v>575967000000</v>
      </c>
      <c r="F99" s="16">
        <v>4081442000000</v>
      </c>
      <c r="G99" s="87">
        <f t="shared" si="3"/>
        <v>1</v>
      </c>
      <c r="J99" s="8"/>
      <c r="K99" s="30"/>
      <c r="L99" s="9">
        <v>2022</v>
      </c>
      <c r="M99" s="13"/>
      <c r="N99" s="118"/>
      <c r="O99" s="118"/>
      <c r="Q99" s="8"/>
      <c r="R99" s="30"/>
      <c r="S99" s="9">
        <v>2022</v>
      </c>
      <c r="T99" s="13">
        <v>755</v>
      </c>
      <c r="U99" s="47">
        <v>30000000000</v>
      </c>
      <c r="V99" s="19">
        <v>575967000000</v>
      </c>
      <c r="W99" s="19">
        <v>542624000000</v>
      </c>
      <c r="X99" s="19">
        <v>12472000000</v>
      </c>
      <c r="Y99" s="16">
        <v>4081442000000</v>
      </c>
      <c r="Z99" s="136">
        <f t="shared" si="4"/>
        <v>23768590999999.996</v>
      </c>
    </row>
    <row r="100" spans="1:28" ht="15.75" thickBot="1" x14ac:dyDescent="0.3">
      <c r="A100" s="4">
        <v>25</v>
      </c>
      <c r="B100" s="29" t="s">
        <v>45</v>
      </c>
      <c r="C100" s="5">
        <v>2019</v>
      </c>
      <c r="D100" s="11">
        <v>2019143817162</v>
      </c>
      <c r="E100" s="17">
        <v>532048803777</v>
      </c>
      <c r="F100" s="51">
        <v>2551192620939</v>
      </c>
      <c r="G100" s="82">
        <f t="shared" si="3"/>
        <v>1</v>
      </c>
      <c r="J100" s="4">
        <v>25</v>
      </c>
      <c r="K100" s="29" t="s">
        <v>45</v>
      </c>
      <c r="L100" s="5">
        <v>2019</v>
      </c>
      <c r="M100" s="11"/>
      <c r="N100" s="118"/>
      <c r="O100" s="118"/>
      <c r="Q100" s="4">
        <v>25</v>
      </c>
      <c r="R100" s="29" t="s">
        <v>45</v>
      </c>
      <c r="S100" s="5">
        <v>2019</v>
      </c>
      <c r="T100" s="11">
        <v>5500</v>
      </c>
      <c r="U100" s="14">
        <v>201066667000</v>
      </c>
      <c r="V100" s="17">
        <v>532048803777</v>
      </c>
      <c r="W100" s="56">
        <v>677051920275000</v>
      </c>
      <c r="X100" s="56">
        <v>106049109138</v>
      </c>
      <c r="Y100" s="51">
        <v>2551192620939</v>
      </c>
      <c r="Z100" s="136">
        <f t="shared" si="4"/>
        <v>1783450637578777</v>
      </c>
    </row>
    <row r="101" spans="1:28" ht="15.75" thickBot="1" x14ac:dyDescent="0.3">
      <c r="A101" s="6"/>
      <c r="B101" s="28"/>
      <c r="C101" s="7">
        <v>2020</v>
      </c>
      <c r="D101" s="12">
        <v>1865986919439</v>
      </c>
      <c r="E101" s="18">
        <v>448803136563</v>
      </c>
      <c r="F101" s="15">
        <v>2314790056002</v>
      </c>
      <c r="G101" s="82">
        <f t="shared" si="3"/>
        <v>1</v>
      </c>
      <c r="J101" s="6"/>
      <c r="K101" s="28"/>
      <c r="L101" s="7">
        <v>2020</v>
      </c>
      <c r="M101" s="12"/>
      <c r="N101" s="118"/>
      <c r="O101" s="118"/>
      <c r="Q101" s="6"/>
      <c r="R101" s="28"/>
      <c r="S101" s="7">
        <v>2020</v>
      </c>
      <c r="T101" s="12">
        <v>3237</v>
      </c>
      <c r="U101" s="15">
        <v>201066667000</v>
      </c>
      <c r="V101" s="18">
        <v>448803136563</v>
      </c>
      <c r="W101" s="18">
        <v>527537794084000</v>
      </c>
      <c r="X101" s="18">
        <v>-236402564937</v>
      </c>
      <c r="Y101" s="15">
        <v>2314790056002</v>
      </c>
      <c r="Z101" s="136">
        <f t="shared" si="4"/>
        <v>1178839398299563</v>
      </c>
    </row>
    <row r="102" spans="1:28" ht="15.75" thickBot="1" x14ac:dyDescent="0.3">
      <c r="A102" s="6"/>
      <c r="B102" s="28"/>
      <c r="C102" s="7">
        <v>2021</v>
      </c>
      <c r="D102" s="12">
        <v>1819848695714</v>
      </c>
      <c r="E102" s="18">
        <v>480956169246</v>
      </c>
      <c r="F102" s="15">
        <v>2300804864960</v>
      </c>
      <c r="G102" s="82">
        <f t="shared" si="3"/>
        <v>1</v>
      </c>
      <c r="J102" s="6"/>
      <c r="K102" s="28"/>
      <c r="L102" s="7">
        <v>2021</v>
      </c>
      <c r="M102" s="12"/>
      <c r="N102" s="118"/>
      <c r="O102" s="118"/>
      <c r="Q102" s="6"/>
      <c r="R102" s="28"/>
      <c r="S102" s="7">
        <v>2021</v>
      </c>
      <c r="T102" s="12">
        <v>2675</v>
      </c>
      <c r="U102" s="15">
        <v>201066667000</v>
      </c>
      <c r="V102" s="18">
        <v>480956169246</v>
      </c>
      <c r="W102" s="18">
        <v>497854833102000</v>
      </c>
      <c r="X102" s="18">
        <v>-13985191042</v>
      </c>
      <c r="Y102" s="15">
        <v>2300804864960</v>
      </c>
      <c r="Z102" s="136">
        <f t="shared" si="4"/>
        <v>1036189123496246</v>
      </c>
    </row>
    <row r="103" spans="1:28" ht="15.75" thickBot="1" x14ac:dyDescent="0.3">
      <c r="A103" s="8"/>
      <c r="B103" s="30"/>
      <c r="C103" s="9">
        <v>2022</v>
      </c>
      <c r="D103" s="13">
        <v>1854787914762</v>
      </c>
      <c r="E103" s="19">
        <v>525870003344</v>
      </c>
      <c r="F103" s="47">
        <v>2380657918106</v>
      </c>
      <c r="G103" s="85">
        <f t="shared" si="3"/>
        <v>1</v>
      </c>
      <c r="J103" s="8"/>
      <c r="K103" s="30"/>
      <c r="L103" s="9">
        <v>2022</v>
      </c>
      <c r="M103" s="13"/>
      <c r="N103" s="118"/>
      <c r="O103" s="118"/>
      <c r="Q103" s="8"/>
      <c r="R103" s="30"/>
      <c r="S103" s="9">
        <v>2022</v>
      </c>
      <c r="T103" s="13">
        <v>3150</v>
      </c>
      <c r="U103" s="16">
        <v>201066667000</v>
      </c>
      <c r="V103" s="19">
        <v>525870003344</v>
      </c>
      <c r="W103" s="23">
        <v>624271015544000</v>
      </c>
      <c r="X103" s="23">
        <v>79853053146</v>
      </c>
      <c r="Y103" s="47">
        <v>2380657918106</v>
      </c>
      <c r="Z103" s="136">
        <f t="shared" si="4"/>
        <v>1258156886597344</v>
      </c>
    </row>
    <row r="104" spans="1:28" ht="15.75" thickBot="1" x14ac:dyDescent="0.3">
      <c r="A104" s="4">
        <v>26</v>
      </c>
      <c r="B104" s="29" t="s">
        <v>46</v>
      </c>
      <c r="C104" s="5">
        <v>2019</v>
      </c>
      <c r="D104" s="12">
        <v>5791035969893</v>
      </c>
      <c r="E104" s="17">
        <v>2581733610850</v>
      </c>
      <c r="F104" s="17">
        <v>8372769580743</v>
      </c>
      <c r="G104" s="82">
        <f t="shared" si="3"/>
        <v>1</v>
      </c>
      <c r="J104" s="4">
        <v>26</v>
      </c>
      <c r="K104" s="29" t="s">
        <v>46</v>
      </c>
      <c r="L104" s="5">
        <v>2019</v>
      </c>
      <c r="M104" s="12"/>
      <c r="N104" s="118"/>
      <c r="O104" s="118"/>
      <c r="Q104" s="4">
        <v>26</v>
      </c>
      <c r="R104" s="29" t="s">
        <v>46</v>
      </c>
      <c r="S104" s="5">
        <v>2019</v>
      </c>
      <c r="T104" s="56">
        <v>1395</v>
      </c>
      <c r="U104" s="51">
        <v>4500000000</v>
      </c>
      <c r="V104" s="17">
        <v>2581733610850</v>
      </c>
      <c r="W104" s="17">
        <v>1416073420751</v>
      </c>
      <c r="X104" s="17">
        <v>502794520417</v>
      </c>
      <c r="Y104" s="17">
        <v>8372769580743</v>
      </c>
      <c r="Z104" s="136">
        <f t="shared" si="4"/>
        <v>10275307031600.939</v>
      </c>
    </row>
    <row r="105" spans="1:28" ht="15.75" thickBot="1" x14ac:dyDescent="0.3">
      <c r="A105" s="6"/>
      <c r="B105" s="28"/>
      <c r="C105" s="7">
        <v>2020</v>
      </c>
      <c r="D105" s="12">
        <v>6377235707755</v>
      </c>
      <c r="E105" s="18">
        <v>2727421825611</v>
      </c>
      <c r="F105" s="18">
        <v>9104657533366</v>
      </c>
      <c r="G105" s="83">
        <f t="shared" si="3"/>
        <v>1</v>
      </c>
      <c r="J105" s="6"/>
      <c r="K105" s="28"/>
      <c r="L105" s="7">
        <v>2020</v>
      </c>
      <c r="M105" s="12"/>
      <c r="N105" s="118"/>
      <c r="O105" s="118"/>
      <c r="Q105" s="6"/>
      <c r="R105" s="28"/>
      <c r="S105" s="7">
        <v>2020</v>
      </c>
      <c r="T105" s="56">
        <v>1400</v>
      </c>
      <c r="U105" s="15">
        <v>4500000000</v>
      </c>
      <c r="V105" s="18">
        <v>2727421825611</v>
      </c>
      <c r="W105" s="18">
        <v>1488087633710</v>
      </c>
      <c r="X105" s="18">
        <v>731887952623</v>
      </c>
      <c r="Y105" s="18">
        <v>9104657533366</v>
      </c>
      <c r="Z105" s="136">
        <f t="shared" si="4"/>
        <v>10515509459320.92</v>
      </c>
    </row>
    <row r="106" spans="1:28" ht="15.75" thickBot="1" x14ac:dyDescent="0.3">
      <c r="A106" s="6"/>
      <c r="B106" s="28"/>
      <c r="C106" s="7">
        <v>2021</v>
      </c>
      <c r="D106" s="12">
        <v>6875303997165</v>
      </c>
      <c r="E106" s="18">
        <v>2769022665619</v>
      </c>
      <c r="F106" s="18">
        <v>9644326662784</v>
      </c>
      <c r="G106" s="83">
        <f t="shared" si="3"/>
        <v>1</v>
      </c>
      <c r="J106" s="6"/>
      <c r="K106" s="28"/>
      <c r="L106" s="7">
        <v>2021</v>
      </c>
      <c r="M106" s="12"/>
      <c r="N106" s="118"/>
      <c r="O106" s="118"/>
      <c r="Q106" s="6"/>
      <c r="R106" s="28"/>
      <c r="S106" s="7">
        <v>2021</v>
      </c>
      <c r="T106" s="56">
        <v>1500</v>
      </c>
      <c r="U106" s="15">
        <v>4500000000</v>
      </c>
      <c r="V106" s="18">
        <v>2769022665619</v>
      </c>
      <c r="W106" s="18">
        <v>1608950113060</v>
      </c>
      <c r="X106" s="18">
        <v>539669129418</v>
      </c>
      <c r="Y106" s="18">
        <v>9644326662784</v>
      </c>
      <c r="Z106" s="136">
        <f t="shared" si="4"/>
        <v>11127972778678.943</v>
      </c>
    </row>
    <row r="107" spans="1:28" ht="15.75" thickBot="1" x14ac:dyDescent="0.3">
      <c r="A107" s="8"/>
      <c r="B107" s="30"/>
      <c r="C107" s="9">
        <v>2022</v>
      </c>
      <c r="D107" s="13">
        <v>7550757105430</v>
      </c>
      <c r="E107" s="19">
        <v>3778216973720</v>
      </c>
      <c r="F107" s="23">
        <v>11328974079150</v>
      </c>
      <c r="G107" s="84">
        <f t="shared" si="3"/>
        <v>1</v>
      </c>
      <c r="J107" s="8"/>
      <c r="K107" s="30"/>
      <c r="L107" s="9">
        <v>2022</v>
      </c>
      <c r="M107" s="13"/>
      <c r="N107" s="118"/>
      <c r="O107" s="118"/>
      <c r="Q107" s="8"/>
      <c r="R107" s="30"/>
      <c r="S107" s="9">
        <v>2022</v>
      </c>
      <c r="T107" s="13">
        <v>1410</v>
      </c>
      <c r="U107" s="47">
        <v>4509864300</v>
      </c>
      <c r="V107" s="19">
        <v>3778216973720</v>
      </c>
      <c r="W107" s="23">
        <v>1983030508485</v>
      </c>
      <c r="X107" s="23">
        <v>1684647416366</v>
      </c>
      <c r="Y107" s="23">
        <v>11328974079150</v>
      </c>
      <c r="Z107" s="136">
        <f t="shared" si="4"/>
        <v>12120156145204.852</v>
      </c>
    </row>
    <row r="108" spans="1:28" ht="15.75" thickBot="1" x14ac:dyDescent="0.3">
      <c r="A108" s="4">
        <v>27</v>
      </c>
      <c r="B108" s="29" t="s">
        <v>47</v>
      </c>
      <c r="C108" s="5">
        <v>2019</v>
      </c>
      <c r="D108" s="12">
        <v>5281862000000</v>
      </c>
      <c r="E108" s="17">
        <v>15367509000000</v>
      </c>
      <c r="F108" s="17">
        <v>20649371000000</v>
      </c>
      <c r="G108" s="86">
        <f t="shared" si="3"/>
        <v>1</v>
      </c>
      <c r="J108" s="4">
        <v>27</v>
      </c>
      <c r="K108" s="29" t="s">
        <v>47</v>
      </c>
      <c r="L108" s="5">
        <v>2019</v>
      </c>
      <c r="M108" s="12"/>
      <c r="N108" s="118"/>
      <c r="O108" s="118"/>
      <c r="Q108" s="4">
        <v>27</v>
      </c>
      <c r="R108" s="29" t="s">
        <v>47</v>
      </c>
      <c r="S108" s="5">
        <v>2019</v>
      </c>
      <c r="T108" s="56">
        <v>45400</v>
      </c>
      <c r="U108" s="14">
        <v>7630000000</v>
      </c>
      <c r="V108" s="17">
        <v>15367509000000</v>
      </c>
      <c r="W108" s="17">
        <v>2429234000000</v>
      </c>
      <c r="X108" s="17">
        <v>322502000000</v>
      </c>
      <c r="Y108" s="17">
        <v>20649371000000</v>
      </c>
      <c r="Z108" s="136">
        <f t="shared" si="4"/>
        <v>364198743000000</v>
      </c>
    </row>
    <row r="109" spans="1:28" ht="15.75" thickBot="1" x14ac:dyDescent="0.3">
      <c r="A109" s="6"/>
      <c r="B109" s="28"/>
      <c r="C109" s="7">
        <v>2020</v>
      </c>
      <c r="D109" s="12">
        <v>4937368000000</v>
      </c>
      <c r="E109" s="18">
        <v>15597264000000</v>
      </c>
      <c r="F109" s="18">
        <v>20534632000000</v>
      </c>
      <c r="G109" s="83">
        <f t="shared" si="3"/>
        <v>1</v>
      </c>
      <c r="J109" s="6"/>
      <c r="K109" s="28"/>
      <c r="L109" s="7">
        <v>2020</v>
      </c>
      <c r="M109" s="12"/>
      <c r="N109" s="118"/>
      <c r="O109" s="118"/>
      <c r="Q109" s="6"/>
      <c r="R109" s="28"/>
      <c r="S109" s="7">
        <v>2020</v>
      </c>
      <c r="T109" s="56">
        <v>7350</v>
      </c>
      <c r="U109" s="15">
        <v>7630000000</v>
      </c>
      <c r="V109" s="18">
        <v>15597264000000</v>
      </c>
      <c r="W109" s="18">
        <v>2463104000000</v>
      </c>
      <c r="X109" s="18">
        <v>-114739000000</v>
      </c>
      <c r="Y109" s="18">
        <v>20534632000000</v>
      </c>
      <c r="Z109" s="136">
        <f t="shared" si="4"/>
        <v>74140868000000</v>
      </c>
    </row>
    <row r="110" spans="1:28" ht="15.75" thickBot="1" x14ac:dyDescent="0.3">
      <c r="A110" s="6"/>
      <c r="B110" s="28"/>
      <c r="C110" s="7">
        <v>2021</v>
      </c>
      <c r="D110" s="12">
        <v>4321269000000</v>
      </c>
      <c r="E110" s="18">
        <v>14747263000000</v>
      </c>
      <c r="F110" s="18">
        <v>19068532000000</v>
      </c>
      <c r="G110" s="83">
        <f t="shared" si="3"/>
        <v>1</v>
      </c>
      <c r="J110" s="6"/>
      <c r="K110" s="28"/>
      <c r="L110" s="7">
        <v>2021</v>
      </c>
      <c r="M110" s="12"/>
      <c r="N110" s="118"/>
      <c r="O110" s="118"/>
      <c r="Q110" s="6"/>
      <c r="R110" s="28"/>
      <c r="S110" s="7">
        <v>2021</v>
      </c>
      <c r="T110" s="56">
        <v>7000</v>
      </c>
      <c r="U110" s="15">
        <v>7630000000</v>
      </c>
      <c r="V110" s="18">
        <v>14747263000000</v>
      </c>
      <c r="W110" s="18">
        <v>2453871000000</v>
      </c>
      <c r="X110" s="18">
        <v>-1466100000000</v>
      </c>
      <c r="Y110" s="18">
        <v>19068532000000</v>
      </c>
      <c r="Z110" s="136">
        <f t="shared" si="4"/>
        <v>70611134000000.078</v>
      </c>
    </row>
    <row r="111" spans="1:28" ht="15.75" thickBot="1" x14ac:dyDescent="0.3">
      <c r="A111" s="8"/>
      <c r="B111" s="30"/>
      <c r="C111" s="9">
        <v>2022</v>
      </c>
      <c r="D111" s="13">
        <v>3997256000000</v>
      </c>
      <c r="E111" s="19">
        <v>14320858000000</v>
      </c>
      <c r="F111" s="19">
        <v>18318114000000</v>
      </c>
      <c r="G111" s="84">
        <f t="shared" si="3"/>
        <v>1</v>
      </c>
      <c r="J111" s="8"/>
      <c r="K111" s="30"/>
      <c r="L111" s="9">
        <v>2022</v>
      </c>
      <c r="M111" s="13"/>
      <c r="N111" s="118"/>
      <c r="O111" s="118"/>
      <c r="Q111" s="8"/>
      <c r="R111" s="30"/>
      <c r="S111" s="9">
        <v>2022</v>
      </c>
      <c r="T111" s="13">
        <v>4700</v>
      </c>
      <c r="U111" s="16">
        <v>7630000000</v>
      </c>
      <c r="V111" s="19">
        <v>14320858000000</v>
      </c>
      <c r="W111" s="19">
        <v>2625116000000</v>
      </c>
      <c r="X111" s="19">
        <v>-750418000000</v>
      </c>
      <c r="Y111" s="19">
        <v>18318114000000</v>
      </c>
      <c r="Z111" s="136">
        <f t="shared" si="4"/>
        <v>52806974000000.039</v>
      </c>
    </row>
  </sheetData>
  <mergeCells count="3">
    <mergeCell ref="A1:G2"/>
    <mergeCell ref="J1:O2"/>
    <mergeCell ref="Q1:Z2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5DB9F-B1AD-4A2D-8F89-2604BBF5C8E5}">
  <dimension ref="A1:N111"/>
  <sheetViews>
    <sheetView topLeftCell="D1" zoomScale="85" zoomScaleNormal="85" workbookViewId="0">
      <selection activeCell="F4" sqref="F4:F111"/>
    </sheetView>
  </sheetViews>
  <sheetFormatPr defaultRowHeight="15" x14ac:dyDescent="0.25"/>
  <cols>
    <col min="2" max="2" width="13.140625" customWidth="1"/>
    <col min="4" max="4" width="45.7109375" style="53" customWidth="1"/>
    <col min="5" max="5" width="30.7109375" style="53" customWidth="1"/>
    <col min="6" max="6" width="20.5703125" style="53" customWidth="1"/>
    <col min="7" max="7" width="21.42578125" customWidth="1"/>
  </cols>
  <sheetData>
    <row r="1" spans="1:11" x14ac:dyDescent="0.25">
      <c r="A1" s="140" t="s">
        <v>19</v>
      </c>
      <c r="B1" s="141"/>
      <c r="C1" s="141"/>
      <c r="D1" s="141"/>
      <c r="E1" s="141"/>
      <c r="F1" s="142"/>
    </row>
    <row r="2" spans="1:11" ht="15.75" thickBot="1" x14ac:dyDescent="0.3">
      <c r="A2" s="143"/>
      <c r="B2" s="144"/>
      <c r="C2" s="144"/>
      <c r="D2" s="144"/>
      <c r="E2" s="144"/>
      <c r="F2" s="145"/>
    </row>
    <row r="3" spans="1:11" ht="15.75" thickBot="1" x14ac:dyDescent="0.3">
      <c r="A3" s="2" t="s">
        <v>4</v>
      </c>
      <c r="B3" s="3" t="s">
        <v>5</v>
      </c>
      <c r="C3" s="3" t="s">
        <v>6</v>
      </c>
      <c r="D3" s="10" t="s">
        <v>8</v>
      </c>
      <c r="E3" s="21" t="s">
        <v>9</v>
      </c>
      <c r="F3" s="20" t="s">
        <v>10</v>
      </c>
    </row>
    <row r="4" spans="1:11" ht="15.75" thickBot="1" x14ac:dyDescent="0.3">
      <c r="A4" s="4">
        <v>1</v>
      </c>
      <c r="B4" s="27" t="s">
        <v>21</v>
      </c>
      <c r="C4" s="5">
        <v>2019</v>
      </c>
      <c r="D4" s="35">
        <v>35</v>
      </c>
      <c r="E4" s="113">
        <v>91</v>
      </c>
      <c r="F4" s="97">
        <f>SUM(D4/E4)</f>
        <v>0.38461538461538464</v>
      </c>
      <c r="H4" s="148" t="s">
        <v>56</v>
      </c>
      <c r="I4" s="148"/>
      <c r="J4" s="148"/>
      <c r="K4" s="148"/>
    </row>
    <row r="5" spans="1:11" ht="15.75" thickBot="1" x14ac:dyDescent="0.3">
      <c r="A5" s="6"/>
      <c r="B5" s="28"/>
      <c r="C5" s="7">
        <v>2020</v>
      </c>
      <c r="D5" s="35">
        <v>35</v>
      </c>
      <c r="E5" s="113">
        <v>91</v>
      </c>
      <c r="F5" s="97">
        <f t="shared" ref="F5:F59" si="0">SUM(D5/E5)</f>
        <v>0.38461538461538464</v>
      </c>
    </row>
    <row r="6" spans="1:11" ht="15.75" thickBot="1" x14ac:dyDescent="0.3">
      <c r="A6" s="6"/>
      <c r="B6" s="28"/>
      <c r="C6" s="7">
        <v>2021</v>
      </c>
      <c r="D6" s="35">
        <v>35</v>
      </c>
      <c r="E6" s="113">
        <v>91</v>
      </c>
      <c r="F6" s="97">
        <f t="shared" si="0"/>
        <v>0.38461538461538464</v>
      </c>
      <c r="I6" s="148" t="s">
        <v>57</v>
      </c>
      <c r="J6" s="148"/>
      <c r="K6" s="148"/>
    </row>
    <row r="7" spans="1:11" ht="15.75" thickBot="1" x14ac:dyDescent="0.3">
      <c r="A7" s="6"/>
      <c r="B7" s="28"/>
      <c r="C7" s="7">
        <v>2022</v>
      </c>
      <c r="D7" s="35">
        <v>35</v>
      </c>
      <c r="E7" s="113">
        <v>91</v>
      </c>
      <c r="F7" s="97">
        <f t="shared" si="0"/>
        <v>0.38461538461538464</v>
      </c>
      <c r="H7" s="53">
        <v>1</v>
      </c>
      <c r="I7" s="149" t="s">
        <v>58</v>
      </c>
      <c r="J7" s="149"/>
    </row>
    <row r="8" spans="1:11" ht="15.75" thickBot="1" x14ac:dyDescent="0.3">
      <c r="A8" s="4">
        <v>2</v>
      </c>
      <c r="B8" s="29" t="s">
        <v>22</v>
      </c>
      <c r="C8" s="5">
        <v>2019</v>
      </c>
      <c r="D8" s="35">
        <v>24</v>
      </c>
      <c r="E8" s="113">
        <v>91</v>
      </c>
      <c r="F8" s="97">
        <f t="shared" si="0"/>
        <v>0.26373626373626374</v>
      </c>
      <c r="H8" s="53">
        <v>2</v>
      </c>
      <c r="I8" t="s">
        <v>59</v>
      </c>
    </row>
    <row r="9" spans="1:11" ht="15.75" thickBot="1" x14ac:dyDescent="0.3">
      <c r="A9" s="6"/>
      <c r="B9" s="28"/>
      <c r="C9" s="7">
        <v>2020</v>
      </c>
      <c r="D9" s="35">
        <v>24</v>
      </c>
      <c r="E9" s="113">
        <v>91</v>
      </c>
      <c r="F9" s="97">
        <f t="shared" si="0"/>
        <v>0.26373626373626374</v>
      </c>
      <c r="H9" s="53">
        <v>3</v>
      </c>
      <c r="I9" t="s">
        <v>60</v>
      </c>
    </row>
    <row r="10" spans="1:11" ht="15.75" thickBot="1" x14ac:dyDescent="0.3">
      <c r="A10" s="6"/>
      <c r="B10" s="28"/>
      <c r="C10" s="7">
        <v>2021</v>
      </c>
      <c r="D10" s="35">
        <v>24</v>
      </c>
      <c r="E10" s="113">
        <v>91</v>
      </c>
      <c r="F10" s="97">
        <f t="shared" si="0"/>
        <v>0.26373626373626374</v>
      </c>
      <c r="H10" s="53">
        <v>4</v>
      </c>
      <c r="I10" t="s">
        <v>61</v>
      </c>
    </row>
    <row r="11" spans="1:11" ht="15.75" thickBot="1" x14ac:dyDescent="0.3">
      <c r="A11" s="6"/>
      <c r="B11" s="28"/>
      <c r="C11" s="7">
        <v>2022</v>
      </c>
      <c r="D11" s="35">
        <v>24</v>
      </c>
      <c r="E11" s="113">
        <v>91</v>
      </c>
      <c r="F11" s="97">
        <f t="shared" si="0"/>
        <v>0.26373626373626374</v>
      </c>
      <c r="H11" s="53"/>
      <c r="I11" s="148" t="s">
        <v>62</v>
      </c>
      <c r="J11" s="148"/>
      <c r="K11" s="148"/>
    </row>
    <row r="12" spans="1:11" ht="15.75" thickBot="1" x14ac:dyDescent="0.3">
      <c r="A12" s="4">
        <v>3</v>
      </c>
      <c r="B12" s="29" t="s">
        <v>23</v>
      </c>
      <c r="C12" s="5">
        <v>2019</v>
      </c>
      <c r="D12" s="35">
        <v>35</v>
      </c>
      <c r="E12" s="113">
        <v>91</v>
      </c>
      <c r="F12" s="97">
        <f t="shared" si="0"/>
        <v>0.38461538461538464</v>
      </c>
      <c r="H12" s="53">
        <v>5</v>
      </c>
      <c r="I12" t="s">
        <v>63</v>
      </c>
    </row>
    <row r="13" spans="1:11" ht="15.75" thickBot="1" x14ac:dyDescent="0.3">
      <c r="A13" s="6"/>
      <c r="B13" s="28"/>
      <c r="C13" s="7">
        <v>2020</v>
      </c>
      <c r="D13" s="35">
        <v>35</v>
      </c>
      <c r="E13" s="113">
        <v>91</v>
      </c>
      <c r="F13" s="97">
        <f t="shared" si="0"/>
        <v>0.38461538461538464</v>
      </c>
      <c r="H13" s="53">
        <v>6</v>
      </c>
      <c r="I13" t="s">
        <v>64</v>
      </c>
    </row>
    <row r="14" spans="1:11" ht="15.75" thickBot="1" x14ac:dyDescent="0.3">
      <c r="A14" s="6"/>
      <c r="B14" s="28"/>
      <c r="C14" s="7">
        <v>2021</v>
      </c>
      <c r="D14" s="35">
        <v>35</v>
      </c>
      <c r="E14" s="113">
        <v>91</v>
      </c>
      <c r="F14" s="97">
        <f t="shared" si="0"/>
        <v>0.38461538461538464</v>
      </c>
      <c r="H14" s="53">
        <v>7</v>
      </c>
      <c r="I14" t="s">
        <v>65</v>
      </c>
    </row>
    <row r="15" spans="1:11" ht="15.75" thickBot="1" x14ac:dyDescent="0.3">
      <c r="A15" s="6"/>
      <c r="B15" s="28"/>
      <c r="C15" s="7">
        <v>2022</v>
      </c>
      <c r="D15" s="35">
        <v>35</v>
      </c>
      <c r="E15" s="113">
        <v>91</v>
      </c>
      <c r="F15" s="97">
        <f t="shared" si="0"/>
        <v>0.38461538461538464</v>
      </c>
      <c r="H15" s="53">
        <v>8</v>
      </c>
      <c r="I15" t="s">
        <v>66</v>
      </c>
    </row>
    <row r="16" spans="1:11" ht="15.75" thickBot="1" x14ac:dyDescent="0.3">
      <c r="A16" s="4">
        <v>4</v>
      </c>
      <c r="B16" s="29" t="s">
        <v>24</v>
      </c>
      <c r="C16" s="5">
        <v>2019</v>
      </c>
      <c r="D16" s="35">
        <v>24</v>
      </c>
      <c r="E16" s="113">
        <v>91</v>
      </c>
      <c r="F16" s="97">
        <f t="shared" si="0"/>
        <v>0.26373626373626374</v>
      </c>
      <c r="H16" s="53">
        <v>9</v>
      </c>
      <c r="I16" t="s">
        <v>67</v>
      </c>
    </row>
    <row r="17" spans="1:14" ht="15.75" thickBot="1" x14ac:dyDescent="0.3">
      <c r="A17" s="6"/>
      <c r="B17" s="28"/>
      <c r="C17" s="7">
        <v>2020</v>
      </c>
      <c r="D17" s="35">
        <v>24</v>
      </c>
      <c r="E17" s="113">
        <v>91</v>
      </c>
      <c r="F17" s="97">
        <f t="shared" si="0"/>
        <v>0.26373626373626374</v>
      </c>
      <c r="H17" s="53">
        <v>10</v>
      </c>
      <c r="I17" t="s">
        <v>68</v>
      </c>
    </row>
    <row r="18" spans="1:14" ht="15.75" thickBot="1" x14ac:dyDescent="0.3">
      <c r="A18" s="6"/>
      <c r="B18" s="28"/>
      <c r="C18" s="7">
        <v>2021</v>
      </c>
      <c r="D18" s="35">
        <v>24</v>
      </c>
      <c r="E18" s="113">
        <v>91</v>
      </c>
      <c r="F18" s="97">
        <f t="shared" si="0"/>
        <v>0.26373626373626374</v>
      </c>
      <c r="H18" s="53">
        <v>11</v>
      </c>
      <c r="I18" t="s">
        <v>69</v>
      </c>
    </row>
    <row r="19" spans="1:14" ht="15.75" thickBot="1" x14ac:dyDescent="0.3">
      <c r="A19" s="6"/>
      <c r="B19" s="28"/>
      <c r="C19" s="7">
        <v>2022</v>
      </c>
      <c r="D19" s="35">
        <v>24</v>
      </c>
      <c r="E19" s="113">
        <v>91</v>
      </c>
      <c r="F19" s="97">
        <f t="shared" si="0"/>
        <v>0.26373626373626374</v>
      </c>
      <c r="H19" s="53">
        <v>12</v>
      </c>
      <c r="I19" t="s">
        <v>70</v>
      </c>
    </row>
    <row r="20" spans="1:14" ht="15.75" thickBot="1" x14ac:dyDescent="0.3">
      <c r="A20" s="4">
        <v>5</v>
      </c>
      <c r="B20" s="29" t="s">
        <v>25</v>
      </c>
      <c r="C20" s="5">
        <v>2019</v>
      </c>
      <c r="D20" s="35">
        <v>35</v>
      </c>
      <c r="E20" s="113">
        <v>91</v>
      </c>
      <c r="F20" s="97">
        <f t="shared" si="0"/>
        <v>0.38461538461538464</v>
      </c>
      <c r="H20" s="53">
        <v>13</v>
      </c>
      <c r="I20" t="s">
        <v>71</v>
      </c>
    </row>
    <row r="21" spans="1:14" ht="15.75" thickBot="1" x14ac:dyDescent="0.3">
      <c r="A21" s="6"/>
      <c r="B21" s="28"/>
      <c r="C21" s="7">
        <v>2020</v>
      </c>
      <c r="D21" s="35">
        <v>35</v>
      </c>
      <c r="E21" s="113">
        <v>91</v>
      </c>
      <c r="F21" s="97">
        <f t="shared" si="0"/>
        <v>0.38461538461538464</v>
      </c>
      <c r="H21" s="53">
        <v>14</v>
      </c>
      <c r="I21" t="s">
        <v>72</v>
      </c>
    </row>
    <row r="22" spans="1:14" ht="15.75" thickBot="1" x14ac:dyDescent="0.3">
      <c r="A22" s="6"/>
      <c r="B22" s="28"/>
      <c r="C22" s="7">
        <v>2021</v>
      </c>
      <c r="D22" s="35">
        <v>35</v>
      </c>
      <c r="E22" s="113">
        <v>91</v>
      </c>
      <c r="F22" s="97">
        <f t="shared" si="0"/>
        <v>0.38461538461538464</v>
      </c>
      <c r="H22" s="53">
        <v>15</v>
      </c>
      <c r="I22" t="s">
        <v>73</v>
      </c>
    </row>
    <row r="23" spans="1:14" ht="15.75" thickBot="1" x14ac:dyDescent="0.3">
      <c r="A23" s="6"/>
      <c r="B23" s="28"/>
      <c r="C23" s="7">
        <v>2022</v>
      </c>
      <c r="D23" s="35">
        <v>35</v>
      </c>
      <c r="E23" s="113">
        <v>91</v>
      </c>
      <c r="F23" s="97">
        <f t="shared" si="0"/>
        <v>0.38461538461538464</v>
      </c>
      <c r="H23" s="53">
        <v>16</v>
      </c>
      <c r="I23" t="s">
        <v>74</v>
      </c>
    </row>
    <row r="24" spans="1:14" ht="15.75" thickBot="1" x14ac:dyDescent="0.3">
      <c r="A24" s="4">
        <v>6</v>
      </c>
      <c r="B24" s="29" t="s">
        <v>26</v>
      </c>
      <c r="C24" s="5">
        <v>2019</v>
      </c>
      <c r="D24" s="35">
        <v>24</v>
      </c>
      <c r="E24" s="113">
        <v>91</v>
      </c>
      <c r="F24" s="97">
        <f t="shared" si="0"/>
        <v>0.26373626373626374</v>
      </c>
      <c r="H24" s="53"/>
      <c r="I24" t="s">
        <v>62</v>
      </c>
    </row>
    <row r="25" spans="1:14" ht="15.75" thickBot="1" x14ac:dyDescent="0.3">
      <c r="A25" s="6"/>
      <c r="B25" s="28"/>
      <c r="C25" s="7">
        <v>2020</v>
      </c>
      <c r="D25" s="35">
        <v>24</v>
      </c>
      <c r="E25" s="113">
        <v>91</v>
      </c>
      <c r="F25" s="97">
        <f t="shared" si="0"/>
        <v>0.26373626373626374</v>
      </c>
      <c r="H25" s="53"/>
      <c r="I25" s="148" t="s">
        <v>75</v>
      </c>
      <c r="J25" s="148"/>
      <c r="K25" s="148"/>
    </row>
    <row r="26" spans="1:14" ht="15.75" thickBot="1" x14ac:dyDescent="0.3">
      <c r="A26" s="6"/>
      <c r="B26" s="28"/>
      <c r="C26" s="7">
        <v>2021</v>
      </c>
      <c r="D26" s="35">
        <v>24</v>
      </c>
      <c r="E26" s="113">
        <v>91</v>
      </c>
      <c r="F26" s="97">
        <f t="shared" si="0"/>
        <v>0.26373626373626374</v>
      </c>
      <c r="H26" s="53">
        <v>17</v>
      </c>
    </row>
    <row r="27" spans="1:14" ht="15.75" thickBot="1" x14ac:dyDescent="0.3">
      <c r="A27" s="6"/>
      <c r="B27" s="28"/>
      <c r="C27" s="7">
        <v>2022</v>
      </c>
      <c r="D27" s="35">
        <v>24</v>
      </c>
      <c r="E27" s="113">
        <v>91</v>
      </c>
      <c r="F27" s="97">
        <f t="shared" si="0"/>
        <v>0.26373626373626374</v>
      </c>
      <c r="H27" s="53"/>
      <c r="I27" s="31" t="s">
        <v>76</v>
      </c>
      <c r="J27" s="31"/>
      <c r="K27" s="31"/>
      <c r="L27" s="31"/>
      <c r="M27" s="31"/>
      <c r="N27" s="31"/>
    </row>
    <row r="28" spans="1:14" ht="15.75" thickBot="1" x14ac:dyDescent="0.3">
      <c r="A28" s="4">
        <v>7</v>
      </c>
      <c r="B28" s="29" t="s">
        <v>27</v>
      </c>
      <c r="C28" s="5">
        <v>2019</v>
      </c>
      <c r="D28" s="35">
        <v>35</v>
      </c>
      <c r="E28" s="113">
        <v>91</v>
      </c>
      <c r="F28" s="97">
        <f t="shared" si="0"/>
        <v>0.38461538461538464</v>
      </c>
      <c r="H28" s="53">
        <v>18</v>
      </c>
      <c r="I28" t="s">
        <v>77</v>
      </c>
    </row>
    <row r="29" spans="1:14" ht="15.75" thickBot="1" x14ac:dyDescent="0.3">
      <c r="A29" s="6"/>
      <c r="B29" s="28"/>
      <c r="C29" s="7">
        <v>2020</v>
      </c>
      <c r="D29" s="35">
        <v>35</v>
      </c>
      <c r="E29" s="113">
        <v>91</v>
      </c>
      <c r="F29" s="97">
        <f t="shared" si="0"/>
        <v>0.38461538461538464</v>
      </c>
      <c r="H29" s="53">
        <v>19</v>
      </c>
      <c r="I29" t="s">
        <v>78</v>
      </c>
    </row>
    <row r="30" spans="1:14" ht="15.75" thickBot="1" x14ac:dyDescent="0.3">
      <c r="A30" s="6"/>
      <c r="B30" s="28"/>
      <c r="C30" s="7">
        <v>2021</v>
      </c>
      <c r="D30" s="35">
        <v>35</v>
      </c>
      <c r="E30" s="113">
        <v>91</v>
      </c>
      <c r="F30" s="97">
        <f t="shared" si="0"/>
        <v>0.38461538461538464</v>
      </c>
      <c r="H30" s="53">
        <v>20</v>
      </c>
      <c r="I30" t="s">
        <v>79</v>
      </c>
    </row>
    <row r="31" spans="1:14" ht="15.75" thickBot="1" x14ac:dyDescent="0.3">
      <c r="A31" s="6"/>
      <c r="B31" s="28"/>
      <c r="C31" s="7">
        <v>2022</v>
      </c>
      <c r="D31" s="35">
        <v>35</v>
      </c>
      <c r="E31" s="113">
        <v>91</v>
      </c>
      <c r="F31" s="97">
        <f t="shared" si="0"/>
        <v>0.38461538461538464</v>
      </c>
      <c r="H31" s="53">
        <v>21</v>
      </c>
      <c r="I31" t="s">
        <v>80</v>
      </c>
    </row>
    <row r="32" spans="1:14" ht="15.75" thickBot="1" x14ac:dyDescent="0.3">
      <c r="A32" s="4">
        <v>8</v>
      </c>
      <c r="B32" s="29" t="s">
        <v>28</v>
      </c>
      <c r="C32" s="5">
        <v>2019</v>
      </c>
      <c r="D32" s="35">
        <v>58</v>
      </c>
      <c r="E32" s="113">
        <v>91</v>
      </c>
      <c r="F32" s="97">
        <f t="shared" si="0"/>
        <v>0.63736263736263732</v>
      </c>
      <c r="H32" s="53">
        <v>22</v>
      </c>
      <c r="I32" t="s">
        <v>81</v>
      </c>
    </row>
    <row r="33" spans="1:9" ht="15.75" thickBot="1" x14ac:dyDescent="0.3">
      <c r="A33" s="6"/>
      <c r="B33" s="28"/>
      <c r="C33" s="7">
        <v>2020</v>
      </c>
      <c r="D33" s="35">
        <v>58</v>
      </c>
      <c r="E33" s="113">
        <v>91</v>
      </c>
      <c r="F33" s="97">
        <f t="shared" si="0"/>
        <v>0.63736263736263732</v>
      </c>
      <c r="H33" s="53">
        <v>23</v>
      </c>
      <c r="I33" t="s">
        <v>82</v>
      </c>
    </row>
    <row r="34" spans="1:9" ht="15.75" thickBot="1" x14ac:dyDescent="0.3">
      <c r="A34" s="6"/>
      <c r="B34" s="28"/>
      <c r="C34" s="7">
        <v>2021</v>
      </c>
      <c r="D34" s="35">
        <v>58</v>
      </c>
      <c r="E34" s="113">
        <v>91</v>
      </c>
      <c r="F34" s="97">
        <f t="shared" si="0"/>
        <v>0.63736263736263732</v>
      </c>
      <c r="H34" s="53">
        <v>24</v>
      </c>
      <c r="I34" t="s">
        <v>83</v>
      </c>
    </row>
    <row r="35" spans="1:9" ht="15.75" thickBot="1" x14ac:dyDescent="0.3">
      <c r="A35" s="6"/>
      <c r="B35" s="28"/>
      <c r="C35" s="7">
        <v>2022</v>
      </c>
      <c r="D35" s="35">
        <v>58</v>
      </c>
      <c r="E35" s="113">
        <v>91</v>
      </c>
      <c r="F35" s="97">
        <f t="shared" si="0"/>
        <v>0.63736263736263732</v>
      </c>
      <c r="H35" s="53">
        <v>25</v>
      </c>
      <c r="I35" t="s">
        <v>84</v>
      </c>
    </row>
    <row r="36" spans="1:9" ht="15.75" thickBot="1" x14ac:dyDescent="0.3">
      <c r="A36" s="4">
        <v>9</v>
      </c>
      <c r="B36" s="29" t="s">
        <v>29</v>
      </c>
      <c r="C36" s="5">
        <v>2019</v>
      </c>
      <c r="D36" s="35">
        <v>58</v>
      </c>
      <c r="E36" s="113">
        <v>91</v>
      </c>
      <c r="F36" s="97">
        <f t="shared" si="0"/>
        <v>0.63736263736263732</v>
      </c>
      <c r="H36" s="53"/>
      <c r="I36" s="31" t="s">
        <v>85</v>
      </c>
    </row>
    <row r="37" spans="1:9" ht="15.75" thickBot="1" x14ac:dyDescent="0.3">
      <c r="A37" s="6"/>
      <c r="B37" s="28"/>
      <c r="C37" s="7">
        <v>2020</v>
      </c>
      <c r="D37" s="35">
        <v>58</v>
      </c>
      <c r="E37" s="113">
        <v>91</v>
      </c>
      <c r="F37" s="97">
        <f t="shared" si="0"/>
        <v>0.63736263736263732</v>
      </c>
      <c r="H37" s="53">
        <v>26</v>
      </c>
      <c r="I37" t="s">
        <v>86</v>
      </c>
    </row>
    <row r="38" spans="1:9" ht="15.75" thickBot="1" x14ac:dyDescent="0.3">
      <c r="A38" s="6"/>
      <c r="B38" s="28"/>
      <c r="C38" s="7">
        <v>2021</v>
      </c>
      <c r="D38" s="35">
        <v>58</v>
      </c>
      <c r="E38" s="113">
        <v>91</v>
      </c>
      <c r="F38" s="97">
        <f t="shared" si="0"/>
        <v>0.63736263736263732</v>
      </c>
      <c r="H38" s="53">
        <v>27</v>
      </c>
      <c r="I38" t="s">
        <v>87</v>
      </c>
    </row>
    <row r="39" spans="1:9" ht="15.75" thickBot="1" x14ac:dyDescent="0.3">
      <c r="A39" s="6"/>
      <c r="B39" s="28"/>
      <c r="C39" s="7">
        <v>2022</v>
      </c>
      <c r="D39" s="35">
        <v>58</v>
      </c>
      <c r="E39" s="113">
        <v>91</v>
      </c>
      <c r="F39" s="97">
        <f t="shared" si="0"/>
        <v>0.63736263736263732</v>
      </c>
      <c r="H39" s="53">
        <v>28</v>
      </c>
      <c r="I39" t="s">
        <v>88</v>
      </c>
    </row>
    <row r="40" spans="1:9" ht="15.75" thickBot="1" x14ac:dyDescent="0.3">
      <c r="A40" s="4">
        <v>10</v>
      </c>
      <c r="B40" s="29" t="s">
        <v>30</v>
      </c>
      <c r="C40" s="5">
        <v>2019</v>
      </c>
      <c r="D40" s="35">
        <v>35</v>
      </c>
      <c r="E40" s="113">
        <v>91</v>
      </c>
      <c r="F40" s="97">
        <f t="shared" si="0"/>
        <v>0.38461538461538464</v>
      </c>
      <c r="H40" s="53">
        <v>29</v>
      </c>
      <c r="I40" t="s">
        <v>89</v>
      </c>
    </row>
    <row r="41" spans="1:9" ht="15.75" thickBot="1" x14ac:dyDescent="0.3">
      <c r="A41" s="6"/>
      <c r="B41" s="28"/>
      <c r="C41" s="7">
        <v>2020</v>
      </c>
      <c r="D41" s="35">
        <v>35</v>
      </c>
      <c r="E41" s="113">
        <v>91</v>
      </c>
      <c r="F41" s="97">
        <f t="shared" si="0"/>
        <v>0.38461538461538464</v>
      </c>
      <c r="H41" s="53">
        <v>30</v>
      </c>
      <c r="I41" t="s">
        <v>90</v>
      </c>
    </row>
    <row r="42" spans="1:9" ht="15.75" thickBot="1" x14ac:dyDescent="0.3">
      <c r="A42" s="6"/>
      <c r="B42" s="28"/>
      <c r="C42" s="7">
        <v>2021</v>
      </c>
      <c r="D42" s="35">
        <v>35</v>
      </c>
      <c r="E42" s="113">
        <v>91</v>
      </c>
      <c r="F42" s="97">
        <f t="shared" si="0"/>
        <v>0.38461538461538464</v>
      </c>
      <c r="H42" s="53">
        <v>31</v>
      </c>
      <c r="I42" t="s">
        <v>91</v>
      </c>
    </row>
    <row r="43" spans="1:9" ht="15.75" thickBot="1" x14ac:dyDescent="0.3">
      <c r="A43" s="6"/>
      <c r="B43" s="28"/>
      <c r="C43" s="7">
        <v>2022</v>
      </c>
      <c r="D43" s="35">
        <v>35</v>
      </c>
      <c r="E43" s="113">
        <v>91</v>
      </c>
      <c r="F43" s="97">
        <f t="shared" si="0"/>
        <v>0.38461538461538464</v>
      </c>
      <c r="H43" s="53">
        <v>32</v>
      </c>
      <c r="I43" t="s">
        <v>92</v>
      </c>
    </row>
    <row r="44" spans="1:9" ht="15.75" thickBot="1" x14ac:dyDescent="0.3">
      <c r="A44" s="4">
        <v>11</v>
      </c>
      <c r="B44" s="29" t="s">
        <v>31</v>
      </c>
      <c r="C44" s="5">
        <v>2019</v>
      </c>
      <c r="D44" s="35">
        <v>58</v>
      </c>
      <c r="E44" s="113">
        <v>91</v>
      </c>
      <c r="F44" s="97">
        <f t="shared" si="0"/>
        <v>0.63736263736263732</v>
      </c>
      <c r="H44" s="53">
        <v>33</v>
      </c>
      <c r="I44" t="s">
        <v>93</v>
      </c>
    </row>
    <row r="45" spans="1:9" ht="15.75" thickBot="1" x14ac:dyDescent="0.3">
      <c r="A45" s="6"/>
      <c r="B45" s="28"/>
      <c r="C45" s="7">
        <v>2020</v>
      </c>
      <c r="D45" s="35">
        <v>58</v>
      </c>
      <c r="E45" s="113">
        <v>91</v>
      </c>
      <c r="F45" s="97">
        <f t="shared" si="0"/>
        <v>0.63736263736263732</v>
      </c>
      <c r="H45" s="53">
        <v>34</v>
      </c>
      <c r="I45" t="s">
        <v>94</v>
      </c>
    </row>
    <row r="46" spans="1:9" ht="15.75" thickBot="1" x14ac:dyDescent="0.3">
      <c r="A46" s="6"/>
      <c r="B46" s="28"/>
      <c r="C46" s="7">
        <v>2021</v>
      </c>
      <c r="D46" s="35">
        <v>58</v>
      </c>
      <c r="E46" s="113">
        <v>91</v>
      </c>
      <c r="F46" s="97">
        <f t="shared" si="0"/>
        <v>0.63736263736263732</v>
      </c>
      <c r="H46" s="53">
        <v>35</v>
      </c>
      <c r="I46" t="s">
        <v>95</v>
      </c>
    </row>
    <row r="47" spans="1:9" ht="15.75" thickBot="1" x14ac:dyDescent="0.3">
      <c r="A47" s="6"/>
      <c r="B47" s="28"/>
      <c r="C47" s="7">
        <v>2022</v>
      </c>
      <c r="D47" s="35">
        <v>58</v>
      </c>
      <c r="E47" s="113">
        <v>91</v>
      </c>
      <c r="F47" s="97">
        <f t="shared" si="0"/>
        <v>0.63736263736263732</v>
      </c>
      <c r="H47" s="53"/>
      <c r="I47" s="31" t="s">
        <v>96</v>
      </c>
    </row>
    <row r="48" spans="1:9" ht="15.75" thickBot="1" x14ac:dyDescent="0.3">
      <c r="A48" s="4">
        <v>12</v>
      </c>
      <c r="B48" s="29" t="s">
        <v>32</v>
      </c>
      <c r="C48" s="5">
        <v>2019</v>
      </c>
      <c r="D48" s="35">
        <v>35</v>
      </c>
      <c r="E48" s="113">
        <v>91</v>
      </c>
      <c r="F48" s="97">
        <f t="shared" si="0"/>
        <v>0.38461538461538464</v>
      </c>
      <c r="H48" s="53">
        <v>36</v>
      </c>
      <c r="I48" t="s">
        <v>97</v>
      </c>
    </row>
    <row r="49" spans="1:9" ht="15.75" thickBot="1" x14ac:dyDescent="0.3">
      <c r="A49" s="6"/>
      <c r="B49" s="28"/>
      <c r="C49" s="7">
        <v>2020</v>
      </c>
      <c r="D49" s="35">
        <v>35</v>
      </c>
      <c r="E49" s="113">
        <v>91</v>
      </c>
      <c r="F49" s="97">
        <f t="shared" si="0"/>
        <v>0.38461538461538464</v>
      </c>
      <c r="H49" s="53">
        <v>37</v>
      </c>
      <c r="I49" t="s">
        <v>98</v>
      </c>
    </row>
    <row r="50" spans="1:9" ht="15.75" thickBot="1" x14ac:dyDescent="0.3">
      <c r="A50" s="6"/>
      <c r="B50" s="28"/>
      <c r="C50" s="7">
        <v>2021</v>
      </c>
      <c r="D50" s="35">
        <v>35</v>
      </c>
      <c r="E50" s="113">
        <v>91</v>
      </c>
      <c r="F50" s="97">
        <f t="shared" si="0"/>
        <v>0.38461538461538464</v>
      </c>
      <c r="H50" s="53">
        <v>38</v>
      </c>
      <c r="I50" t="s">
        <v>99</v>
      </c>
    </row>
    <row r="51" spans="1:9" ht="15.75" thickBot="1" x14ac:dyDescent="0.3">
      <c r="A51" s="6"/>
      <c r="B51" s="28"/>
      <c r="C51" s="7">
        <v>2022</v>
      </c>
      <c r="D51" s="35">
        <v>35</v>
      </c>
      <c r="E51" s="113">
        <v>91</v>
      </c>
      <c r="F51" s="97">
        <f t="shared" si="0"/>
        <v>0.38461538461538464</v>
      </c>
      <c r="H51" s="53">
        <v>39</v>
      </c>
      <c r="I51" t="s">
        <v>100</v>
      </c>
    </row>
    <row r="52" spans="1:9" ht="15.75" thickBot="1" x14ac:dyDescent="0.3">
      <c r="A52" s="4">
        <v>13</v>
      </c>
      <c r="B52" s="29" t="s">
        <v>33</v>
      </c>
      <c r="C52" s="5">
        <v>2019</v>
      </c>
      <c r="D52" s="35">
        <v>58</v>
      </c>
      <c r="E52" s="113">
        <v>91</v>
      </c>
      <c r="F52" s="97">
        <f t="shared" si="0"/>
        <v>0.63736263736263732</v>
      </c>
      <c r="H52" s="53">
        <v>40</v>
      </c>
      <c r="I52" t="s">
        <v>70</v>
      </c>
    </row>
    <row r="53" spans="1:9" ht="15.75" thickBot="1" x14ac:dyDescent="0.3">
      <c r="A53" s="6"/>
      <c r="B53" s="28"/>
      <c r="C53" s="7">
        <v>2020</v>
      </c>
      <c r="D53" s="35">
        <v>58</v>
      </c>
      <c r="E53" s="113">
        <v>91</v>
      </c>
      <c r="F53" s="97">
        <f t="shared" si="0"/>
        <v>0.63736263736263732</v>
      </c>
      <c r="H53" s="53">
        <v>41</v>
      </c>
      <c r="I53" t="s">
        <v>101</v>
      </c>
    </row>
    <row r="54" spans="1:9" ht="15.75" thickBot="1" x14ac:dyDescent="0.3">
      <c r="A54" s="6"/>
      <c r="B54" s="28"/>
      <c r="C54" s="7">
        <v>2021</v>
      </c>
      <c r="D54" s="35">
        <v>58</v>
      </c>
      <c r="E54" s="113">
        <v>91</v>
      </c>
      <c r="F54" s="97">
        <f t="shared" si="0"/>
        <v>0.63736263736263732</v>
      </c>
      <c r="H54" s="53">
        <v>42</v>
      </c>
      <c r="I54" t="s">
        <v>102</v>
      </c>
    </row>
    <row r="55" spans="1:9" ht="15.75" thickBot="1" x14ac:dyDescent="0.3">
      <c r="A55" s="6"/>
      <c r="B55" s="28"/>
      <c r="C55" s="7">
        <v>2022</v>
      </c>
      <c r="D55" s="35">
        <v>58</v>
      </c>
      <c r="E55" s="113">
        <v>91</v>
      </c>
      <c r="F55" s="97">
        <f t="shared" si="0"/>
        <v>0.63736263736263732</v>
      </c>
      <c r="H55" s="53"/>
      <c r="I55" s="31" t="s">
        <v>103</v>
      </c>
    </row>
    <row r="56" spans="1:9" ht="15.75" thickBot="1" x14ac:dyDescent="0.3">
      <c r="A56" s="4">
        <v>14</v>
      </c>
      <c r="B56" s="29" t="s">
        <v>34</v>
      </c>
      <c r="C56" s="5">
        <v>2019</v>
      </c>
      <c r="D56" s="35">
        <v>35</v>
      </c>
      <c r="E56" s="113">
        <v>91</v>
      </c>
      <c r="F56" s="97">
        <f t="shared" si="0"/>
        <v>0.38461538461538464</v>
      </c>
      <c r="H56" s="53">
        <v>43</v>
      </c>
      <c r="I56" t="s">
        <v>104</v>
      </c>
    </row>
    <row r="57" spans="1:9" ht="15.75" thickBot="1" x14ac:dyDescent="0.3">
      <c r="A57" s="6"/>
      <c r="B57" s="28"/>
      <c r="C57" s="7">
        <v>2020</v>
      </c>
      <c r="D57" s="35">
        <v>35</v>
      </c>
      <c r="E57" s="113">
        <v>91</v>
      </c>
      <c r="F57" s="97">
        <f t="shared" si="0"/>
        <v>0.38461538461538464</v>
      </c>
      <c r="H57" s="53">
        <v>44</v>
      </c>
      <c r="I57" t="s">
        <v>105</v>
      </c>
    </row>
    <row r="58" spans="1:9" ht="15.75" thickBot="1" x14ac:dyDescent="0.3">
      <c r="A58" s="6"/>
      <c r="B58" s="28"/>
      <c r="C58" s="7">
        <v>2021</v>
      </c>
      <c r="D58" s="35">
        <v>35</v>
      </c>
      <c r="E58" s="113">
        <v>91</v>
      </c>
      <c r="F58" s="97">
        <f t="shared" si="0"/>
        <v>0.38461538461538464</v>
      </c>
      <c r="H58" s="53">
        <v>45</v>
      </c>
      <c r="I58" t="s">
        <v>106</v>
      </c>
    </row>
    <row r="59" spans="1:9" ht="15.75" thickBot="1" x14ac:dyDescent="0.3">
      <c r="A59" s="8"/>
      <c r="B59" s="30"/>
      <c r="C59" s="9">
        <v>2022</v>
      </c>
      <c r="D59" s="35">
        <v>35</v>
      </c>
      <c r="E59" s="113">
        <v>91</v>
      </c>
      <c r="F59" s="97">
        <f t="shared" si="0"/>
        <v>0.38461538461538464</v>
      </c>
      <c r="H59" s="53">
        <v>46</v>
      </c>
      <c r="I59" t="s">
        <v>107</v>
      </c>
    </row>
    <row r="60" spans="1:9" ht="15.75" thickBot="1" x14ac:dyDescent="0.3">
      <c r="A60" s="4">
        <v>15</v>
      </c>
      <c r="B60" s="29" t="s">
        <v>35</v>
      </c>
      <c r="C60" s="5">
        <v>2019</v>
      </c>
      <c r="D60" s="35">
        <v>24</v>
      </c>
      <c r="E60" s="113">
        <v>91</v>
      </c>
      <c r="F60" s="97">
        <f t="shared" ref="F60:F111" si="1">SUM(D60/E60)</f>
        <v>0.26373626373626374</v>
      </c>
      <c r="H60" s="53">
        <v>47</v>
      </c>
      <c r="I60" t="s">
        <v>70</v>
      </c>
    </row>
    <row r="61" spans="1:9" ht="15.75" thickBot="1" x14ac:dyDescent="0.3">
      <c r="A61" s="6"/>
      <c r="B61" s="28"/>
      <c r="C61" s="7">
        <v>2020</v>
      </c>
      <c r="D61" s="35">
        <v>24</v>
      </c>
      <c r="E61" s="113">
        <v>91</v>
      </c>
      <c r="F61" s="97">
        <f t="shared" si="1"/>
        <v>0.26373626373626374</v>
      </c>
      <c r="H61" s="53">
        <v>48</v>
      </c>
    </row>
    <row r="62" spans="1:9" ht="15.75" thickBot="1" x14ac:dyDescent="0.3">
      <c r="A62" s="6"/>
      <c r="B62" s="28"/>
      <c r="C62" s="7">
        <v>2021</v>
      </c>
      <c r="D62" s="35">
        <v>24</v>
      </c>
      <c r="E62" s="113">
        <v>91</v>
      </c>
      <c r="F62" s="97">
        <f t="shared" si="1"/>
        <v>0.26373626373626374</v>
      </c>
      <c r="H62" s="53">
        <v>49</v>
      </c>
    </row>
    <row r="63" spans="1:9" ht="15.75" thickBot="1" x14ac:dyDescent="0.3">
      <c r="A63" s="8"/>
      <c r="B63" s="30"/>
      <c r="C63" s="9">
        <v>2022</v>
      </c>
      <c r="D63" s="35">
        <v>24</v>
      </c>
      <c r="E63" s="113">
        <v>91</v>
      </c>
      <c r="F63" s="97">
        <f t="shared" si="1"/>
        <v>0.26373626373626374</v>
      </c>
      <c r="H63" s="53">
        <v>50</v>
      </c>
    </row>
    <row r="64" spans="1:9" ht="15.75" thickBot="1" x14ac:dyDescent="0.3">
      <c r="A64" s="4">
        <v>16</v>
      </c>
      <c r="B64" s="29" t="s">
        <v>36</v>
      </c>
      <c r="C64" s="5">
        <v>2019</v>
      </c>
      <c r="D64" s="35">
        <v>35</v>
      </c>
      <c r="E64" s="113">
        <v>91</v>
      </c>
      <c r="F64" s="97">
        <f t="shared" si="1"/>
        <v>0.38461538461538464</v>
      </c>
      <c r="H64" s="53">
        <v>51</v>
      </c>
    </row>
    <row r="65" spans="1:8" ht="15.75" thickBot="1" x14ac:dyDescent="0.3">
      <c r="A65" s="6"/>
      <c r="B65" s="28"/>
      <c r="C65" s="7">
        <v>2020</v>
      </c>
      <c r="D65" s="35">
        <v>35</v>
      </c>
      <c r="E65" s="113">
        <v>91</v>
      </c>
      <c r="F65" s="97">
        <f t="shared" si="1"/>
        <v>0.38461538461538464</v>
      </c>
      <c r="H65" s="53">
        <v>52</v>
      </c>
    </row>
    <row r="66" spans="1:8" ht="15.75" thickBot="1" x14ac:dyDescent="0.3">
      <c r="A66" s="6"/>
      <c r="B66" s="28"/>
      <c r="C66" s="7">
        <v>2021</v>
      </c>
      <c r="D66" s="35">
        <v>35</v>
      </c>
      <c r="E66" s="113">
        <v>91</v>
      </c>
      <c r="F66" s="97">
        <f t="shared" si="1"/>
        <v>0.38461538461538464</v>
      </c>
      <c r="H66" s="53">
        <v>53</v>
      </c>
    </row>
    <row r="67" spans="1:8" ht="15.75" thickBot="1" x14ac:dyDescent="0.3">
      <c r="A67" s="8"/>
      <c r="B67" s="30"/>
      <c r="C67" s="9">
        <v>2022</v>
      </c>
      <c r="D67" s="35">
        <v>35</v>
      </c>
      <c r="E67" s="113">
        <v>91</v>
      </c>
      <c r="F67" s="97">
        <f t="shared" si="1"/>
        <v>0.38461538461538464</v>
      </c>
      <c r="H67" s="53">
        <v>54</v>
      </c>
    </row>
    <row r="68" spans="1:8" ht="15.75" thickBot="1" x14ac:dyDescent="0.3">
      <c r="A68" s="4">
        <v>17</v>
      </c>
      <c r="B68" s="29" t="s">
        <v>37</v>
      </c>
      <c r="C68" s="5">
        <v>2019</v>
      </c>
      <c r="D68" s="35">
        <v>24</v>
      </c>
      <c r="E68" s="113">
        <v>91</v>
      </c>
      <c r="F68" s="97">
        <f t="shared" si="1"/>
        <v>0.26373626373626374</v>
      </c>
      <c r="H68" s="53">
        <v>55</v>
      </c>
    </row>
    <row r="69" spans="1:8" ht="15.75" thickBot="1" x14ac:dyDescent="0.3">
      <c r="A69" s="6"/>
      <c r="B69" s="28"/>
      <c r="C69" s="7">
        <v>2020</v>
      </c>
      <c r="D69" s="35">
        <v>24</v>
      </c>
      <c r="E69" s="113">
        <v>91</v>
      </c>
      <c r="F69" s="97">
        <f t="shared" si="1"/>
        <v>0.26373626373626374</v>
      </c>
      <c r="H69" s="53">
        <v>56</v>
      </c>
    </row>
    <row r="70" spans="1:8" ht="15.75" thickBot="1" x14ac:dyDescent="0.3">
      <c r="A70" s="6"/>
      <c r="B70" s="28"/>
      <c r="C70" s="7">
        <v>2021</v>
      </c>
      <c r="D70" s="35">
        <v>24</v>
      </c>
      <c r="E70" s="113">
        <v>91</v>
      </c>
      <c r="F70" s="97">
        <f t="shared" si="1"/>
        <v>0.26373626373626374</v>
      </c>
      <c r="H70" s="53">
        <v>57</v>
      </c>
    </row>
    <row r="71" spans="1:8" ht="15.75" thickBot="1" x14ac:dyDescent="0.3">
      <c r="A71" s="8"/>
      <c r="B71" s="30"/>
      <c r="C71" s="9">
        <v>2022</v>
      </c>
      <c r="D71" s="35">
        <v>24</v>
      </c>
      <c r="E71" s="113">
        <v>91</v>
      </c>
      <c r="F71" s="97">
        <f t="shared" si="1"/>
        <v>0.26373626373626374</v>
      </c>
      <c r="H71" s="53">
        <v>58</v>
      </c>
    </row>
    <row r="72" spans="1:8" ht="15.75" thickBot="1" x14ac:dyDescent="0.3">
      <c r="A72" s="4">
        <v>18</v>
      </c>
      <c r="B72" s="29" t="s">
        <v>38</v>
      </c>
      <c r="C72" s="5">
        <v>2019</v>
      </c>
      <c r="D72" s="35">
        <v>35</v>
      </c>
      <c r="E72" s="113">
        <v>91</v>
      </c>
      <c r="F72" s="97">
        <f t="shared" si="1"/>
        <v>0.38461538461538464</v>
      </c>
      <c r="H72" s="53">
        <v>59</v>
      </c>
    </row>
    <row r="73" spans="1:8" ht="15.75" thickBot="1" x14ac:dyDescent="0.3">
      <c r="A73" s="6"/>
      <c r="B73" s="28"/>
      <c r="C73" s="7">
        <v>2020</v>
      </c>
      <c r="D73" s="35">
        <v>35</v>
      </c>
      <c r="E73" s="113">
        <v>91</v>
      </c>
      <c r="F73" s="97">
        <f t="shared" si="1"/>
        <v>0.38461538461538464</v>
      </c>
      <c r="H73" s="53">
        <v>60</v>
      </c>
    </row>
    <row r="74" spans="1:8" ht="15.75" thickBot="1" x14ac:dyDescent="0.3">
      <c r="A74" s="6"/>
      <c r="B74" s="28"/>
      <c r="C74" s="7">
        <v>2021</v>
      </c>
      <c r="D74" s="35">
        <v>35</v>
      </c>
      <c r="E74" s="113">
        <v>91</v>
      </c>
      <c r="F74" s="97">
        <f t="shared" si="1"/>
        <v>0.38461538461538464</v>
      </c>
      <c r="H74" s="53">
        <v>61</v>
      </c>
    </row>
    <row r="75" spans="1:8" ht="15.75" thickBot="1" x14ac:dyDescent="0.3">
      <c r="A75" s="8"/>
      <c r="B75" s="30"/>
      <c r="C75" s="9">
        <v>2022</v>
      </c>
      <c r="D75" s="35">
        <v>35</v>
      </c>
      <c r="E75" s="113">
        <v>91</v>
      </c>
      <c r="F75" s="97">
        <f t="shared" si="1"/>
        <v>0.38461538461538464</v>
      </c>
      <c r="H75" s="53">
        <v>62</v>
      </c>
    </row>
    <row r="76" spans="1:8" ht="15.75" thickBot="1" x14ac:dyDescent="0.3">
      <c r="A76" s="4">
        <v>19</v>
      </c>
      <c r="B76" s="29" t="s">
        <v>39</v>
      </c>
      <c r="C76" s="5">
        <v>2019</v>
      </c>
      <c r="D76" s="35">
        <v>58</v>
      </c>
      <c r="E76" s="113">
        <v>91</v>
      </c>
      <c r="F76" s="97">
        <f t="shared" si="1"/>
        <v>0.63736263736263732</v>
      </c>
      <c r="H76" s="53">
        <v>63</v>
      </c>
    </row>
    <row r="77" spans="1:8" ht="15.75" thickBot="1" x14ac:dyDescent="0.3">
      <c r="A77" s="6"/>
      <c r="B77" s="28"/>
      <c r="C77" s="7">
        <v>2020</v>
      </c>
      <c r="D77" s="35">
        <v>58</v>
      </c>
      <c r="E77" s="113">
        <v>91</v>
      </c>
      <c r="F77" s="97">
        <f t="shared" si="1"/>
        <v>0.63736263736263732</v>
      </c>
      <c r="H77" s="53">
        <v>64</v>
      </c>
    </row>
    <row r="78" spans="1:8" ht="15.75" thickBot="1" x14ac:dyDescent="0.3">
      <c r="A78" s="6"/>
      <c r="B78" s="28"/>
      <c r="C78" s="7">
        <v>2021</v>
      </c>
      <c r="D78" s="35">
        <v>58</v>
      </c>
      <c r="E78" s="113">
        <v>91</v>
      </c>
      <c r="F78" s="97">
        <f t="shared" si="1"/>
        <v>0.63736263736263732</v>
      </c>
      <c r="H78" s="53">
        <v>65</v>
      </c>
    </row>
    <row r="79" spans="1:8" ht="15.75" thickBot="1" x14ac:dyDescent="0.3">
      <c r="A79" s="8"/>
      <c r="B79" s="30"/>
      <c r="C79" s="9">
        <v>2022</v>
      </c>
      <c r="D79" s="35">
        <v>58</v>
      </c>
      <c r="E79" s="113">
        <v>91</v>
      </c>
      <c r="F79" s="97">
        <f t="shared" si="1"/>
        <v>0.63736263736263732</v>
      </c>
      <c r="H79" s="53">
        <v>66</v>
      </c>
    </row>
    <row r="80" spans="1:8" ht="15.75" thickBot="1" x14ac:dyDescent="0.3">
      <c r="A80" s="4">
        <v>20</v>
      </c>
      <c r="B80" s="29" t="s">
        <v>40</v>
      </c>
      <c r="C80" s="5">
        <v>2019</v>
      </c>
      <c r="D80" s="35">
        <v>24</v>
      </c>
      <c r="E80" s="113">
        <v>91</v>
      </c>
      <c r="F80" s="97">
        <f t="shared" si="1"/>
        <v>0.26373626373626374</v>
      </c>
      <c r="H80" s="53">
        <v>67</v>
      </c>
    </row>
    <row r="81" spans="1:8" ht="15.75" thickBot="1" x14ac:dyDescent="0.3">
      <c r="A81" s="6"/>
      <c r="B81" s="28"/>
      <c r="C81" s="7">
        <v>2020</v>
      </c>
      <c r="D81" s="35">
        <v>24</v>
      </c>
      <c r="E81" s="113">
        <v>91</v>
      </c>
      <c r="F81" s="97">
        <f t="shared" si="1"/>
        <v>0.26373626373626374</v>
      </c>
      <c r="H81" s="53">
        <v>68</v>
      </c>
    </row>
    <row r="82" spans="1:8" ht="15.75" thickBot="1" x14ac:dyDescent="0.3">
      <c r="A82" s="6"/>
      <c r="B82" s="28"/>
      <c r="C82" s="7">
        <v>2021</v>
      </c>
      <c r="D82" s="35">
        <v>24</v>
      </c>
      <c r="E82" s="113">
        <v>91</v>
      </c>
      <c r="F82" s="97">
        <f t="shared" si="1"/>
        <v>0.26373626373626374</v>
      </c>
      <c r="H82" s="53">
        <v>69</v>
      </c>
    </row>
    <row r="83" spans="1:8" ht="15.75" thickBot="1" x14ac:dyDescent="0.3">
      <c r="A83" s="8"/>
      <c r="B83" s="30"/>
      <c r="C83" s="9">
        <v>2022</v>
      </c>
      <c r="D83" s="35">
        <v>24</v>
      </c>
      <c r="E83" s="113">
        <v>91</v>
      </c>
      <c r="F83" s="97">
        <f t="shared" si="1"/>
        <v>0.26373626373626374</v>
      </c>
      <c r="H83" s="53">
        <v>70</v>
      </c>
    </row>
    <row r="84" spans="1:8" ht="15.75" thickBot="1" x14ac:dyDescent="0.3">
      <c r="A84" s="4">
        <v>21</v>
      </c>
      <c r="B84" s="29" t="s">
        <v>41</v>
      </c>
      <c r="C84" s="5">
        <v>2019</v>
      </c>
      <c r="D84" s="35">
        <v>35</v>
      </c>
      <c r="E84" s="113">
        <v>91</v>
      </c>
      <c r="F84" s="97">
        <f t="shared" si="1"/>
        <v>0.38461538461538464</v>
      </c>
      <c r="H84" s="53">
        <v>71</v>
      </c>
    </row>
    <row r="85" spans="1:8" ht="15.75" thickBot="1" x14ac:dyDescent="0.3">
      <c r="A85" s="6"/>
      <c r="B85" s="28"/>
      <c r="C85" s="7">
        <v>2020</v>
      </c>
      <c r="D85" s="35">
        <v>35</v>
      </c>
      <c r="E85" s="113">
        <v>91</v>
      </c>
      <c r="F85" s="97">
        <f t="shared" si="1"/>
        <v>0.38461538461538464</v>
      </c>
      <c r="H85" s="53">
        <v>72</v>
      </c>
    </row>
    <row r="86" spans="1:8" ht="15.75" thickBot="1" x14ac:dyDescent="0.3">
      <c r="A86" s="6"/>
      <c r="B86" s="28"/>
      <c r="C86" s="7">
        <v>2021</v>
      </c>
      <c r="D86" s="35">
        <v>35</v>
      </c>
      <c r="E86" s="113">
        <v>91</v>
      </c>
      <c r="F86" s="97">
        <f t="shared" si="1"/>
        <v>0.38461538461538464</v>
      </c>
      <c r="H86" s="53">
        <v>73</v>
      </c>
    </row>
    <row r="87" spans="1:8" ht="15.75" thickBot="1" x14ac:dyDescent="0.3">
      <c r="A87" s="8"/>
      <c r="B87" s="30"/>
      <c r="C87" s="9">
        <v>2022</v>
      </c>
      <c r="D87" s="35">
        <v>35</v>
      </c>
      <c r="E87" s="113">
        <v>91</v>
      </c>
      <c r="F87" s="97">
        <f t="shared" si="1"/>
        <v>0.38461538461538464</v>
      </c>
      <c r="H87" s="53">
        <v>74</v>
      </c>
    </row>
    <row r="88" spans="1:8" ht="15.75" thickBot="1" x14ac:dyDescent="0.3">
      <c r="A88" s="4">
        <v>22</v>
      </c>
      <c r="B88" s="29" t="s">
        <v>42</v>
      </c>
      <c r="C88" s="5">
        <v>2019</v>
      </c>
      <c r="D88" s="35">
        <v>35</v>
      </c>
      <c r="E88" s="113">
        <v>91</v>
      </c>
      <c r="F88" s="97">
        <f t="shared" si="1"/>
        <v>0.38461538461538464</v>
      </c>
      <c r="H88" s="53">
        <v>75</v>
      </c>
    </row>
    <row r="89" spans="1:8" ht="15.75" thickBot="1" x14ac:dyDescent="0.3">
      <c r="A89" s="6"/>
      <c r="B89" s="28"/>
      <c r="C89" s="7">
        <v>2020</v>
      </c>
      <c r="D89" s="35">
        <v>35</v>
      </c>
      <c r="E89" s="113">
        <v>91</v>
      </c>
      <c r="F89" s="97">
        <f t="shared" si="1"/>
        <v>0.38461538461538464</v>
      </c>
      <c r="H89" s="53">
        <v>76</v>
      </c>
    </row>
    <row r="90" spans="1:8" ht="15.75" thickBot="1" x14ac:dyDescent="0.3">
      <c r="A90" s="6"/>
      <c r="B90" s="28"/>
      <c r="C90" s="7">
        <v>2021</v>
      </c>
      <c r="D90" s="35">
        <v>35</v>
      </c>
      <c r="E90" s="113">
        <v>91</v>
      </c>
      <c r="F90" s="97">
        <f t="shared" si="1"/>
        <v>0.38461538461538464</v>
      </c>
      <c r="H90" s="53">
        <v>77</v>
      </c>
    </row>
    <row r="91" spans="1:8" ht="15.75" thickBot="1" x14ac:dyDescent="0.3">
      <c r="A91" s="8"/>
      <c r="B91" s="30"/>
      <c r="C91" s="9">
        <v>2022</v>
      </c>
      <c r="D91" s="35">
        <v>35</v>
      </c>
      <c r="E91" s="113">
        <v>91</v>
      </c>
      <c r="F91" s="97">
        <f t="shared" si="1"/>
        <v>0.38461538461538464</v>
      </c>
      <c r="H91" s="53">
        <v>78</v>
      </c>
    </row>
    <row r="92" spans="1:8" ht="15.75" thickBot="1" x14ac:dyDescent="0.3">
      <c r="A92" s="4">
        <v>23</v>
      </c>
      <c r="B92" s="29" t="s">
        <v>43</v>
      </c>
      <c r="C92" s="5">
        <v>2019</v>
      </c>
      <c r="D92" s="35">
        <v>35</v>
      </c>
      <c r="E92" s="113">
        <v>91</v>
      </c>
      <c r="F92" s="97">
        <f t="shared" si="1"/>
        <v>0.38461538461538464</v>
      </c>
      <c r="H92" s="53">
        <v>79</v>
      </c>
    </row>
    <row r="93" spans="1:8" ht="15.75" thickBot="1" x14ac:dyDescent="0.3">
      <c r="A93" s="6"/>
      <c r="B93" s="28"/>
      <c r="C93" s="7">
        <v>2020</v>
      </c>
      <c r="D93" s="35">
        <v>35</v>
      </c>
      <c r="E93" s="113">
        <v>91</v>
      </c>
      <c r="F93" s="97">
        <f t="shared" si="1"/>
        <v>0.38461538461538464</v>
      </c>
      <c r="H93" s="53">
        <v>80</v>
      </c>
    </row>
    <row r="94" spans="1:8" ht="15.75" thickBot="1" x14ac:dyDescent="0.3">
      <c r="A94" s="6"/>
      <c r="B94" s="28"/>
      <c r="C94" s="7">
        <v>2021</v>
      </c>
      <c r="D94" s="35">
        <v>35</v>
      </c>
      <c r="E94" s="113">
        <v>91</v>
      </c>
      <c r="F94" s="97">
        <f t="shared" si="1"/>
        <v>0.38461538461538464</v>
      </c>
      <c r="H94" s="53">
        <v>81</v>
      </c>
    </row>
    <row r="95" spans="1:8" ht="15.75" thickBot="1" x14ac:dyDescent="0.3">
      <c r="A95" s="8"/>
      <c r="B95" s="30"/>
      <c r="C95" s="9">
        <v>2022</v>
      </c>
      <c r="D95" s="35">
        <v>35</v>
      </c>
      <c r="E95" s="113">
        <v>91</v>
      </c>
      <c r="F95" s="97">
        <f t="shared" si="1"/>
        <v>0.38461538461538464</v>
      </c>
      <c r="H95" s="53">
        <v>82</v>
      </c>
    </row>
    <row r="96" spans="1:8" ht="15.75" thickBot="1" x14ac:dyDescent="0.3">
      <c r="A96" s="4">
        <v>24</v>
      </c>
      <c r="B96" s="29" t="s">
        <v>44</v>
      </c>
      <c r="C96" s="5">
        <v>2019</v>
      </c>
      <c r="D96" s="35">
        <v>58</v>
      </c>
      <c r="E96" s="113">
        <v>91</v>
      </c>
      <c r="F96" s="97">
        <f t="shared" si="1"/>
        <v>0.63736263736263732</v>
      </c>
      <c r="H96" s="53">
        <v>83</v>
      </c>
    </row>
    <row r="97" spans="1:8" ht="15.75" thickBot="1" x14ac:dyDescent="0.3">
      <c r="A97" s="6"/>
      <c r="B97" s="28"/>
      <c r="C97" s="7">
        <v>2020</v>
      </c>
      <c r="D97" s="35">
        <v>58</v>
      </c>
      <c r="E97" s="113">
        <v>91</v>
      </c>
      <c r="F97" s="97">
        <f t="shared" si="1"/>
        <v>0.63736263736263732</v>
      </c>
      <c r="H97" s="53">
        <v>84</v>
      </c>
    </row>
    <row r="98" spans="1:8" ht="15.75" thickBot="1" x14ac:dyDescent="0.3">
      <c r="A98" s="6"/>
      <c r="B98" s="28"/>
      <c r="C98" s="7">
        <v>2021</v>
      </c>
      <c r="D98" s="35">
        <v>58</v>
      </c>
      <c r="E98" s="113">
        <v>91</v>
      </c>
      <c r="F98" s="97">
        <f t="shared" si="1"/>
        <v>0.63736263736263732</v>
      </c>
      <c r="H98" s="53">
        <v>85</v>
      </c>
    </row>
    <row r="99" spans="1:8" ht="15.75" thickBot="1" x14ac:dyDescent="0.3">
      <c r="A99" s="8"/>
      <c r="B99" s="30"/>
      <c r="C99" s="9">
        <v>2022</v>
      </c>
      <c r="D99" s="35">
        <v>58</v>
      </c>
      <c r="E99" s="113">
        <v>91</v>
      </c>
      <c r="F99" s="97">
        <f t="shared" si="1"/>
        <v>0.63736263736263732</v>
      </c>
      <c r="H99" s="53">
        <v>86</v>
      </c>
    </row>
    <row r="100" spans="1:8" ht="15.75" thickBot="1" x14ac:dyDescent="0.3">
      <c r="A100" s="4">
        <v>25</v>
      </c>
      <c r="B100" s="29" t="s">
        <v>45</v>
      </c>
      <c r="C100" s="5">
        <v>2019</v>
      </c>
      <c r="D100" s="35">
        <v>24</v>
      </c>
      <c r="E100" s="113">
        <v>91</v>
      </c>
      <c r="F100" s="97">
        <f t="shared" si="1"/>
        <v>0.26373626373626374</v>
      </c>
      <c r="H100" s="53">
        <v>87</v>
      </c>
    </row>
    <row r="101" spans="1:8" ht="15.75" thickBot="1" x14ac:dyDescent="0.3">
      <c r="A101" s="6"/>
      <c r="B101" s="28"/>
      <c r="C101" s="7">
        <v>2020</v>
      </c>
      <c r="D101" s="35">
        <v>24</v>
      </c>
      <c r="E101" s="113">
        <v>91</v>
      </c>
      <c r="F101" s="97">
        <f t="shared" si="1"/>
        <v>0.26373626373626374</v>
      </c>
      <c r="H101" s="53">
        <v>88</v>
      </c>
    </row>
    <row r="102" spans="1:8" ht="15.75" thickBot="1" x14ac:dyDescent="0.3">
      <c r="A102" s="6"/>
      <c r="B102" s="28"/>
      <c r="C102" s="7">
        <v>2021</v>
      </c>
      <c r="D102" s="35">
        <v>24</v>
      </c>
      <c r="E102" s="113">
        <v>91</v>
      </c>
      <c r="F102" s="97">
        <f t="shared" si="1"/>
        <v>0.26373626373626374</v>
      </c>
      <c r="H102" s="53">
        <v>89</v>
      </c>
    </row>
    <row r="103" spans="1:8" ht="15.75" thickBot="1" x14ac:dyDescent="0.3">
      <c r="A103" s="8"/>
      <c r="B103" s="30"/>
      <c r="C103" s="9">
        <v>2022</v>
      </c>
      <c r="D103" s="35">
        <v>24</v>
      </c>
      <c r="E103" s="113">
        <v>91</v>
      </c>
      <c r="F103" s="97">
        <f t="shared" si="1"/>
        <v>0.26373626373626374</v>
      </c>
      <c r="H103" s="53">
        <v>90</v>
      </c>
    </row>
    <row r="104" spans="1:8" ht="15.75" thickBot="1" x14ac:dyDescent="0.3">
      <c r="A104" s="4">
        <v>26</v>
      </c>
      <c r="B104" s="29" t="s">
        <v>46</v>
      </c>
      <c r="C104" s="5">
        <v>2019</v>
      </c>
      <c r="D104" s="35">
        <v>35</v>
      </c>
      <c r="E104" s="113">
        <v>91</v>
      </c>
      <c r="F104" s="97">
        <f t="shared" si="1"/>
        <v>0.38461538461538464</v>
      </c>
      <c r="H104" s="53">
        <v>91</v>
      </c>
    </row>
    <row r="105" spans="1:8" ht="15.75" thickBot="1" x14ac:dyDescent="0.3">
      <c r="A105" s="6"/>
      <c r="B105" s="28"/>
      <c r="C105" s="7">
        <v>2020</v>
      </c>
      <c r="D105" s="35">
        <v>35</v>
      </c>
      <c r="E105" s="113">
        <v>91</v>
      </c>
      <c r="F105" s="97">
        <f t="shared" si="1"/>
        <v>0.38461538461538464</v>
      </c>
      <c r="H105" s="53"/>
    </row>
    <row r="106" spans="1:8" ht="15.75" thickBot="1" x14ac:dyDescent="0.3">
      <c r="A106" s="6"/>
      <c r="B106" s="28"/>
      <c r="C106" s="7">
        <v>2021</v>
      </c>
      <c r="D106" s="35">
        <v>35</v>
      </c>
      <c r="E106" s="113">
        <v>91</v>
      </c>
      <c r="F106" s="97">
        <f t="shared" si="1"/>
        <v>0.38461538461538464</v>
      </c>
    </row>
    <row r="107" spans="1:8" ht="15.75" thickBot="1" x14ac:dyDescent="0.3">
      <c r="A107" s="8"/>
      <c r="B107" s="30"/>
      <c r="C107" s="9">
        <v>2022</v>
      </c>
      <c r="D107" s="35">
        <v>35</v>
      </c>
      <c r="E107" s="113">
        <v>91</v>
      </c>
      <c r="F107" s="97">
        <f t="shared" si="1"/>
        <v>0.38461538461538464</v>
      </c>
    </row>
    <row r="108" spans="1:8" ht="15.75" thickBot="1" x14ac:dyDescent="0.3">
      <c r="A108" s="4">
        <v>27</v>
      </c>
      <c r="B108" s="29" t="s">
        <v>47</v>
      </c>
      <c r="C108" s="5">
        <v>2019</v>
      </c>
      <c r="D108" s="35">
        <v>58</v>
      </c>
      <c r="E108" s="113">
        <v>91</v>
      </c>
      <c r="F108" s="97">
        <f t="shared" si="1"/>
        <v>0.63736263736263732</v>
      </c>
    </row>
    <row r="109" spans="1:8" ht="15.75" thickBot="1" x14ac:dyDescent="0.3">
      <c r="A109" s="6"/>
      <c r="B109" s="28"/>
      <c r="C109" s="7">
        <v>2020</v>
      </c>
      <c r="D109" s="35">
        <v>58</v>
      </c>
      <c r="E109" s="113">
        <v>91</v>
      </c>
      <c r="F109" s="97">
        <f t="shared" si="1"/>
        <v>0.63736263736263732</v>
      </c>
    </row>
    <row r="110" spans="1:8" ht="15.75" thickBot="1" x14ac:dyDescent="0.3">
      <c r="A110" s="6"/>
      <c r="B110" s="28"/>
      <c r="C110" s="7">
        <v>2021</v>
      </c>
      <c r="D110" s="35">
        <v>58</v>
      </c>
      <c r="E110" s="113">
        <v>91</v>
      </c>
      <c r="F110" s="97">
        <f t="shared" si="1"/>
        <v>0.63736263736263732</v>
      </c>
    </row>
    <row r="111" spans="1:8" ht="15.75" thickBot="1" x14ac:dyDescent="0.3">
      <c r="A111" s="8"/>
      <c r="B111" s="30"/>
      <c r="C111" s="50">
        <v>2022</v>
      </c>
      <c r="D111" s="114">
        <v>58</v>
      </c>
      <c r="E111" s="114">
        <v>91</v>
      </c>
      <c r="F111" s="112">
        <f t="shared" si="1"/>
        <v>0.63736263736263732</v>
      </c>
    </row>
  </sheetData>
  <mergeCells count="6">
    <mergeCell ref="I11:K11"/>
    <mergeCell ref="I25:K25"/>
    <mergeCell ref="A1:F2"/>
    <mergeCell ref="H4:K4"/>
    <mergeCell ref="I6:K6"/>
    <mergeCell ref="I7:J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C8140-E75D-4FA5-BC4B-4B78036A746C}">
  <dimension ref="A1:O111"/>
  <sheetViews>
    <sheetView topLeftCell="F1" zoomScaleNormal="100" workbookViewId="0">
      <selection activeCell="N4" sqref="N4:N111"/>
    </sheetView>
  </sheetViews>
  <sheetFormatPr defaultRowHeight="15" x14ac:dyDescent="0.25"/>
  <cols>
    <col min="2" max="2" width="13.28515625" customWidth="1"/>
    <col min="4" max="4" width="31.28515625" style="53" customWidth="1"/>
    <col min="5" max="5" width="31.140625" style="77" customWidth="1"/>
    <col min="6" max="6" width="24.5703125" style="53" customWidth="1"/>
    <col min="10" max="10" width="9.5703125" customWidth="1"/>
    <col min="11" max="11" width="15.140625" customWidth="1"/>
    <col min="13" max="13" width="30" customWidth="1"/>
    <col min="14" max="14" width="26.140625" style="73" customWidth="1"/>
    <col min="15" max="15" width="25.7109375" style="77" customWidth="1"/>
  </cols>
  <sheetData>
    <row r="1" spans="1:15" x14ac:dyDescent="0.25">
      <c r="A1" s="140" t="s">
        <v>18</v>
      </c>
      <c r="B1" s="141"/>
      <c r="C1" s="141"/>
      <c r="D1" s="141"/>
      <c r="E1" s="141"/>
      <c r="F1" s="142"/>
    </row>
    <row r="2" spans="1:15" ht="15.75" thickBot="1" x14ac:dyDescent="0.3">
      <c r="A2" s="143"/>
      <c r="B2" s="144"/>
      <c r="C2" s="144"/>
      <c r="D2" s="144"/>
      <c r="E2" s="144"/>
      <c r="F2" s="145"/>
    </row>
    <row r="3" spans="1:15" ht="15.75" thickBot="1" x14ac:dyDescent="0.3">
      <c r="A3" s="2" t="s">
        <v>4</v>
      </c>
      <c r="B3" s="3" t="s">
        <v>5</v>
      </c>
      <c r="C3" s="3" t="s">
        <v>6</v>
      </c>
      <c r="D3" s="10" t="s">
        <v>11</v>
      </c>
      <c r="E3" s="21" t="s">
        <v>12</v>
      </c>
      <c r="F3" s="20" t="s">
        <v>49</v>
      </c>
      <c r="J3" s="2" t="s">
        <v>4</v>
      </c>
      <c r="K3" s="3" t="s">
        <v>5</v>
      </c>
      <c r="L3" s="24" t="s">
        <v>6</v>
      </c>
      <c r="M3" s="91" t="s">
        <v>54</v>
      </c>
      <c r="N3" s="81" t="s">
        <v>55</v>
      </c>
      <c r="O3" s="21" t="s">
        <v>12</v>
      </c>
    </row>
    <row r="4" spans="1:15" ht="15.75" thickBot="1" x14ac:dyDescent="0.3">
      <c r="A4" s="4">
        <v>1</v>
      </c>
      <c r="B4" s="27" t="s">
        <v>21</v>
      </c>
      <c r="C4" s="35">
        <v>2019</v>
      </c>
      <c r="D4" s="97">
        <v>20</v>
      </c>
      <c r="E4" s="100">
        <v>1.4220283954752763E-4</v>
      </c>
      <c r="F4" s="97">
        <f>SUM(D4/E4)</f>
        <v>140644.16761041904</v>
      </c>
      <c r="J4" s="4">
        <v>1</v>
      </c>
      <c r="K4" s="27" t="s">
        <v>21</v>
      </c>
      <c r="L4" s="35">
        <v>2019</v>
      </c>
      <c r="M4" s="14">
        <v>83885000000</v>
      </c>
      <c r="N4" s="17">
        <v>589896800000000</v>
      </c>
      <c r="O4" s="76">
        <f>M4/N4</f>
        <v>1.4220283954752763E-4</v>
      </c>
    </row>
    <row r="5" spans="1:15" ht="15.75" thickBot="1" x14ac:dyDescent="0.3">
      <c r="A5" s="6"/>
      <c r="B5" s="28"/>
      <c r="C5" s="36">
        <v>2020</v>
      </c>
      <c r="D5" s="98">
        <v>20</v>
      </c>
      <c r="E5" s="101">
        <v>2.3019111139439984E-4</v>
      </c>
      <c r="F5" s="97">
        <f t="shared" ref="F5:F59" si="0">SUM(D5/E5)</f>
        <v>86884.327891066278</v>
      </c>
      <c r="J5" s="6"/>
      <c r="K5" s="28"/>
      <c r="L5" s="36">
        <v>2020</v>
      </c>
      <c r="M5" s="15">
        <v>135789000000</v>
      </c>
      <c r="N5" s="17">
        <v>589896800000000</v>
      </c>
      <c r="O5" s="76">
        <f t="shared" ref="O5:O68" si="1">M5/N5</f>
        <v>2.3019111139439984E-4</v>
      </c>
    </row>
    <row r="6" spans="1:15" ht="15.75" thickBot="1" x14ac:dyDescent="0.3">
      <c r="A6" s="6"/>
      <c r="B6" s="28"/>
      <c r="C6" s="36">
        <v>2021</v>
      </c>
      <c r="D6" s="98">
        <v>20</v>
      </c>
      <c r="E6" s="101">
        <v>4.5051609027206113E-4</v>
      </c>
      <c r="F6" s="97">
        <f t="shared" si="0"/>
        <v>44393.530956735078</v>
      </c>
      <c r="J6" s="6"/>
      <c r="K6" s="28"/>
      <c r="L6" s="36">
        <v>2021</v>
      </c>
      <c r="M6" s="15">
        <v>265758000000</v>
      </c>
      <c r="N6" s="17">
        <v>589896800000000</v>
      </c>
      <c r="O6" s="76">
        <f t="shared" si="1"/>
        <v>4.5051609027206113E-4</v>
      </c>
    </row>
    <row r="7" spans="1:15" ht="15.75" thickBot="1" x14ac:dyDescent="0.3">
      <c r="A7" s="6"/>
      <c r="B7" s="28"/>
      <c r="C7" s="36">
        <v>2022</v>
      </c>
      <c r="D7" s="105">
        <v>20</v>
      </c>
      <c r="E7" s="101">
        <v>6.1870483108231818E-4</v>
      </c>
      <c r="F7" s="97">
        <f t="shared" si="0"/>
        <v>32325.592100215905</v>
      </c>
      <c r="J7" s="6"/>
      <c r="K7" s="28"/>
      <c r="L7" s="36">
        <v>2022</v>
      </c>
      <c r="M7" s="15">
        <v>364972000000</v>
      </c>
      <c r="N7" s="17">
        <v>589896800000000</v>
      </c>
      <c r="O7" s="76">
        <f t="shared" si="1"/>
        <v>6.1870483108231818E-4</v>
      </c>
    </row>
    <row r="8" spans="1:15" ht="15.75" thickBot="1" x14ac:dyDescent="0.3">
      <c r="A8" s="4">
        <v>2</v>
      </c>
      <c r="B8" s="29" t="s">
        <v>22</v>
      </c>
      <c r="C8" s="35">
        <v>2019</v>
      </c>
      <c r="D8" s="106">
        <v>0</v>
      </c>
      <c r="E8" s="100">
        <v>-3.3684878023714027</v>
      </c>
      <c r="F8" s="97">
        <f>SUM(D8/E8)</f>
        <v>0</v>
      </c>
      <c r="J8" s="4">
        <v>2</v>
      </c>
      <c r="K8" s="29" t="s">
        <v>22</v>
      </c>
      <c r="L8" s="35">
        <v>2019</v>
      </c>
      <c r="M8" s="14">
        <v>-7383289239</v>
      </c>
      <c r="N8" s="14">
        <v>2191870558</v>
      </c>
      <c r="O8" s="76">
        <f t="shared" si="1"/>
        <v>-3.3684878023714027</v>
      </c>
    </row>
    <row r="9" spans="1:15" ht="15.75" thickBot="1" x14ac:dyDescent="0.3">
      <c r="A9" s="6"/>
      <c r="B9" s="28"/>
      <c r="C9" s="36">
        <v>2020</v>
      </c>
      <c r="D9" s="98">
        <v>0</v>
      </c>
      <c r="E9" s="101">
        <v>-4.7935947452057519</v>
      </c>
      <c r="F9" s="97">
        <f t="shared" si="0"/>
        <v>0</v>
      </c>
      <c r="J9" s="6"/>
      <c r="K9" s="28"/>
      <c r="L9" s="36">
        <v>2020</v>
      </c>
      <c r="M9" s="15">
        <v>-10506939189</v>
      </c>
      <c r="N9" s="14">
        <v>2191870558</v>
      </c>
      <c r="O9" s="76">
        <f t="shared" si="1"/>
        <v>-4.7935947452057519</v>
      </c>
    </row>
    <row r="10" spans="1:15" ht="15.75" thickBot="1" x14ac:dyDescent="0.3">
      <c r="A10" s="6"/>
      <c r="B10" s="28"/>
      <c r="C10" s="36">
        <v>2021</v>
      </c>
      <c r="D10" s="98">
        <v>0</v>
      </c>
      <c r="E10" s="101">
        <v>-4.0751483637566155</v>
      </c>
      <c r="F10" s="97">
        <f t="shared" si="0"/>
        <v>0</v>
      </c>
      <c r="J10" s="6"/>
      <c r="K10" s="28"/>
      <c r="L10" s="36">
        <v>2021</v>
      </c>
      <c r="M10" s="15">
        <v>-8932197718</v>
      </c>
      <c r="N10" s="14">
        <v>2191870558</v>
      </c>
      <c r="O10" s="76">
        <f t="shared" si="1"/>
        <v>-4.0751483637566155</v>
      </c>
    </row>
    <row r="11" spans="1:15" ht="15.75" thickBot="1" x14ac:dyDescent="0.3">
      <c r="A11" s="6"/>
      <c r="B11" s="28"/>
      <c r="C11" s="36">
        <v>2022</v>
      </c>
      <c r="D11" s="105">
        <v>0</v>
      </c>
      <c r="E11" s="101">
        <v>-7.3585671786736961</v>
      </c>
      <c r="F11" s="97">
        <f t="shared" si="0"/>
        <v>0</v>
      </c>
      <c r="J11" s="6"/>
      <c r="K11" s="28"/>
      <c r="L11" s="36">
        <v>2022</v>
      </c>
      <c r="M11" s="47">
        <v>-16129026748</v>
      </c>
      <c r="N11" s="14">
        <v>2191870558</v>
      </c>
      <c r="O11" s="76">
        <f t="shared" si="1"/>
        <v>-7.3585671786736961</v>
      </c>
    </row>
    <row r="12" spans="1:15" ht="15.75" thickBot="1" x14ac:dyDescent="0.3">
      <c r="A12" s="4">
        <v>3</v>
      </c>
      <c r="B12" s="29" t="s">
        <v>23</v>
      </c>
      <c r="C12" s="35">
        <v>2019</v>
      </c>
      <c r="D12" s="97">
        <v>4.25</v>
      </c>
      <c r="E12" s="100">
        <v>13.043131598470689</v>
      </c>
      <c r="F12" s="97">
        <f t="shared" si="0"/>
        <v>0.3258419933828095</v>
      </c>
      <c r="J12" s="4">
        <v>3</v>
      </c>
      <c r="K12" s="29" t="s">
        <v>23</v>
      </c>
      <c r="L12" s="35">
        <v>2019</v>
      </c>
      <c r="M12" s="14">
        <v>76758829457</v>
      </c>
      <c r="N12" s="14">
        <v>5885000000</v>
      </c>
      <c r="O12" s="76">
        <f t="shared" si="1"/>
        <v>13.043131598470689</v>
      </c>
    </row>
    <row r="13" spans="1:15" ht="15.75" thickBot="1" x14ac:dyDescent="0.3">
      <c r="A13" s="6"/>
      <c r="B13" s="28"/>
      <c r="C13" s="36">
        <v>2020</v>
      </c>
      <c r="D13" s="98">
        <v>4.25</v>
      </c>
      <c r="E13" s="101">
        <v>7.484422822769754</v>
      </c>
      <c r="F13" s="97">
        <f t="shared" si="0"/>
        <v>0.56784605849235092</v>
      </c>
      <c r="J13" s="6"/>
      <c r="K13" s="28"/>
      <c r="L13" s="36">
        <v>2020</v>
      </c>
      <c r="M13" s="15">
        <v>44045828312</v>
      </c>
      <c r="N13" s="14">
        <v>5885000000</v>
      </c>
      <c r="O13" s="76">
        <f t="shared" si="1"/>
        <v>7.484422822769754</v>
      </c>
    </row>
    <row r="14" spans="1:15" ht="15.75" thickBot="1" x14ac:dyDescent="0.3">
      <c r="A14" s="6"/>
      <c r="B14" s="28"/>
      <c r="C14" s="36">
        <v>2021</v>
      </c>
      <c r="D14" s="98">
        <v>4.25</v>
      </c>
      <c r="E14" s="101">
        <v>17.003672912489378</v>
      </c>
      <c r="F14" s="97">
        <f t="shared" si="0"/>
        <v>0.24994599824831551</v>
      </c>
      <c r="J14" s="6"/>
      <c r="K14" s="28"/>
      <c r="L14" s="36">
        <v>2021</v>
      </c>
      <c r="M14" s="15">
        <v>100066615090</v>
      </c>
      <c r="N14" s="14">
        <v>5885000000</v>
      </c>
      <c r="O14" s="76">
        <f t="shared" si="1"/>
        <v>17.003672912489378</v>
      </c>
    </row>
    <row r="15" spans="1:15" ht="15.75" thickBot="1" x14ac:dyDescent="0.3">
      <c r="A15" s="6"/>
      <c r="B15" s="28"/>
      <c r="C15" s="36">
        <v>2022</v>
      </c>
      <c r="D15" s="99">
        <v>4.25</v>
      </c>
      <c r="E15" s="101">
        <v>20.604475259813086</v>
      </c>
      <c r="F15" s="97">
        <f t="shared" si="0"/>
        <v>0.20626586925458804</v>
      </c>
      <c r="J15" s="6"/>
      <c r="K15" s="28"/>
      <c r="L15" s="36">
        <v>2022</v>
      </c>
      <c r="M15" s="16">
        <v>121257336904</v>
      </c>
      <c r="N15" s="14">
        <v>5885000000</v>
      </c>
      <c r="O15" s="76">
        <f t="shared" si="1"/>
        <v>20.604475259813086</v>
      </c>
    </row>
    <row r="16" spans="1:15" ht="15.75" thickBot="1" x14ac:dyDescent="0.3">
      <c r="A16" s="4">
        <v>4</v>
      </c>
      <c r="B16" s="29" t="s">
        <v>24</v>
      </c>
      <c r="C16" s="35">
        <v>2019</v>
      </c>
      <c r="D16" s="107">
        <v>3.3</v>
      </c>
      <c r="E16" s="102">
        <v>7.2210659159999997</v>
      </c>
      <c r="F16" s="97">
        <f>SUM(D16/E16)</f>
        <v>0.45699624382157489</v>
      </c>
      <c r="J16" s="4">
        <v>4</v>
      </c>
      <c r="K16" s="29" t="s">
        <v>24</v>
      </c>
      <c r="L16" s="35">
        <v>2019</v>
      </c>
      <c r="M16" s="14">
        <v>7221065916</v>
      </c>
      <c r="N16" s="14">
        <v>1000000000</v>
      </c>
      <c r="O16" s="76">
        <f t="shared" si="1"/>
        <v>7.2210659159999997</v>
      </c>
    </row>
    <row r="17" spans="1:15" ht="15.75" thickBot="1" x14ac:dyDescent="0.3">
      <c r="A17" s="6"/>
      <c r="B17" s="28"/>
      <c r="C17" s="36">
        <v>2020</v>
      </c>
      <c r="D17" s="107">
        <v>3.3</v>
      </c>
      <c r="E17" s="103">
        <v>0.24907665500000001</v>
      </c>
      <c r="F17" s="97">
        <f t="shared" si="0"/>
        <v>13.248933345439378</v>
      </c>
      <c r="J17" s="6"/>
      <c r="K17" s="28"/>
      <c r="L17" s="36">
        <v>2020</v>
      </c>
      <c r="M17" s="15">
        <v>249076655</v>
      </c>
      <c r="N17" s="14">
        <v>1000000000</v>
      </c>
      <c r="O17" s="76">
        <f t="shared" si="1"/>
        <v>0.24907665500000001</v>
      </c>
    </row>
    <row r="18" spans="1:15" ht="15.75" thickBot="1" x14ac:dyDescent="0.3">
      <c r="A18" s="6"/>
      <c r="B18" s="28"/>
      <c r="C18" s="36">
        <v>2021</v>
      </c>
      <c r="D18" s="107">
        <v>3.3</v>
      </c>
      <c r="E18" s="103">
        <v>-98.210943293</v>
      </c>
      <c r="F18" s="97">
        <f t="shared" si="0"/>
        <v>-3.3601143511623389E-2</v>
      </c>
      <c r="J18" s="6"/>
      <c r="K18" s="28"/>
      <c r="L18" s="36">
        <v>2021</v>
      </c>
      <c r="M18" s="15">
        <v>-98210943293</v>
      </c>
      <c r="N18" s="14">
        <v>1000000000</v>
      </c>
      <c r="O18" s="76">
        <f t="shared" si="1"/>
        <v>-98.210943293</v>
      </c>
    </row>
    <row r="19" spans="1:15" ht="15.75" thickBot="1" x14ac:dyDescent="0.3">
      <c r="A19" s="6"/>
      <c r="B19" s="28"/>
      <c r="C19" s="36">
        <v>2022</v>
      </c>
      <c r="D19" s="108">
        <v>3.3</v>
      </c>
      <c r="E19" s="103">
        <v>-7.5296035789999998</v>
      </c>
      <c r="F19" s="97">
        <f t="shared" si="0"/>
        <v>-0.43827008492235525</v>
      </c>
      <c r="J19" s="6"/>
      <c r="K19" s="28"/>
      <c r="L19" s="36">
        <v>2022</v>
      </c>
      <c r="M19" s="47">
        <v>-7529603579</v>
      </c>
      <c r="N19" s="14">
        <v>1000000000</v>
      </c>
      <c r="O19" s="76">
        <f t="shared" si="1"/>
        <v>-7.5296035789999998</v>
      </c>
    </row>
    <row r="20" spans="1:15" ht="15.75" thickBot="1" x14ac:dyDescent="0.3">
      <c r="A20" s="4">
        <v>5</v>
      </c>
      <c r="B20" s="29" t="s">
        <v>25</v>
      </c>
      <c r="C20" s="35">
        <v>2019</v>
      </c>
      <c r="D20" s="97">
        <v>2.5</v>
      </c>
      <c r="E20" s="100">
        <v>10.896371809</v>
      </c>
      <c r="F20" s="97">
        <f t="shared" si="0"/>
        <v>0.22943416798012459</v>
      </c>
      <c r="J20" s="4">
        <v>5</v>
      </c>
      <c r="K20" s="29" t="s">
        <v>25</v>
      </c>
      <c r="L20" s="35">
        <v>2019</v>
      </c>
      <c r="M20" s="14">
        <v>130756461708</v>
      </c>
      <c r="N20" s="17">
        <v>12000000000</v>
      </c>
      <c r="O20" s="76">
        <f t="shared" si="1"/>
        <v>10.896371809</v>
      </c>
    </row>
    <row r="21" spans="1:15" ht="15.75" thickBot="1" x14ac:dyDescent="0.3">
      <c r="A21" s="6"/>
      <c r="B21" s="28"/>
      <c r="C21" s="36">
        <v>2020</v>
      </c>
      <c r="D21" s="98">
        <v>2.5</v>
      </c>
      <c r="E21" s="101">
        <v>11.064352874583333</v>
      </c>
      <c r="F21" s="97">
        <f t="shared" si="0"/>
        <v>0.2259508557199868</v>
      </c>
      <c r="J21" s="6"/>
      <c r="K21" s="28"/>
      <c r="L21" s="36">
        <v>2020</v>
      </c>
      <c r="M21" s="15">
        <v>132772234495</v>
      </c>
      <c r="N21" s="17">
        <v>12000000000</v>
      </c>
      <c r="O21" s="76">
        <f t="shared" si="1"/>
        <v>11.064352874583333</v>
      </c>
    </row>
    <row r="22" spans="1:15" ht="15.75" thickBot="1" x14ac:dyDescent="0.3">
      <c r="A22" s="6"/>
      <c r="B22" s="28"/>
      <c r="C22" s="36">
        <v>2021</v>
      </c>
      <c r="D22" s="98">
        <v>2.5</v>
      </c>
      <c r="E22" s="101">
        <v>15.059305585000001</v>
      </c>
      <c r="F22" s="97">
        <f t="shared" si="0"/>
        <v>0.1660103107602886</v>
      </c>
      <c r="J22" s="6"/>
      <c r="K22" s="28"/>
      <c r="L22" s="36">
        <v>2021</v>
      </c>
      <c r="M22" s="15">
        <v>180711667020</v>
      </c>
      <c r="N22" s="17">
        <v>12000000000</v>
      </c>
      <c r="O22" s="76">
        <f t="shared" si="1"/>
        <v>15.059305585000001</v>
      </c>
    </row>
    <row r="23" spans="1:15" ht="15.75" thickBot="1" x14ac:dyDescent="0.3">
      <c r="A23" s="6"/>
      <c r="B23" s="28"/>
      <c r="C23" s="36">
        <v>2022</v>
      </c>
      <c r="D23" s="99">
        <v>2.5</v>
      </c>
      <c r="E23" s="101">
        <v>16.299904057416665</v>
      </c>
      <c r="F23" s="97">
        <f t="shared" si="0"/>
        <v>0.15337513590225507</v>
      </c>
      <c r="J23" s="6"/>
      <c r="K23" s="28"/>
      <c r="L23" s="36">
        <v>2022</v>
      </c>
      <c r="M23" s="16">
        <v>195598848689</v>
      </c>
      <c r="N23" s="17">
        <v>12000000000</v>
      </c>
      <c r="O23" s="76">
        <f t="shared" si="1"/>
        <v>16.299904057416665</v>
      </c>
    </row>
    <row r="24" spans="1:15" ht="15.75" thickBot="1" x14ac:dyDescent="0.3">
      <c r="A24" s="4">
        <v>6</v>
      </c>
      <c r="B24" s="29" t="s">
        <v>26</v>
      </c>
      <c r="C24" s="35">
        <v>2019</v>
      </c>
      <c r="D24" s="97">
        <v>0</v>
      </c>
      <c r="E24" s="102">
        <v>23.403553591176472</v>
      </c>
      <c r="F24" s="97">
        <f t="shared" si="0"/>
        <v>0</v>
      </c>
      <c r="J24" s="4">
        <v>6</v>
      </c>
      <c r="K24" s="29" t="s">
        <v>26</v>
      </c>
      <c r="L24" s="35">
        <v>2019</v>
      </c>
      <c r="M24" s="48">
        <v>7957208221</v>
      </c>
      <c r="N24" s="14">
        <v>340000000</v>
      </c>
      <c r="O24" s="76">
        <f t="shared" si="1"/>
        <v>23.403553591176472</v>
      </c>
    </row>
    <row r="25" spans="1:15" ht="15.75" thickBot="1" x14ac:dyDescent="0.3">
      <c r="A25" s="6"/>
      <c r="B25" s="28"/>
      <c r="C25" s="36">
        <v>2020</v>
      </c>
      <c r="D25" s="98">
        <v>0</v>
      </c>
      <c r="E25" s="103">
        <v>4.887028835317361</v>
      </c>
      <c r="F25" s="97">
        <f t="shared" si="0"/>
        <v>0</v>
      </c>
      <c r="J25" s="6"/>
      <c r="K25" s="28"/>
      <c r="L25" s="36">
        <v>2020</v>
      </c>
      <c r="M25" s="12">
        <v>2738128648</v>
      </c>
      <c r="N25" s="15">
        <v>560284938</v>
      </c>
      <c r="O25" s="76">
        <f t="shared" si="1"/>
        <v>4.887028835317361</v>
      </c>
    </row>
    <row r="26" spans="1:15" ht="15.75" thickBot="1" x14ac:dyDescent="0.3">
      <c r="A26" s="6"/>
      <c r="B26" s="28"/>
      <c r="C26" s="36">
        <v>2021</v>
      </c>
      <c r="D26" s="98">
        <v>0</v>
      </c>
      <c r="E26" s="103">
        <v>15.229107091494837</v>
      </c>
      <c r="F26" s="97">
        <f t="shared" si="0"/>
        <v>0</v>
      </c>
      <c r="J26" s="6"/>
      <c r="K26" s="28"/>
      <c r="L26" s="36">
        <v>2021</v>
      </c>
      <c r="M26" s="12">
        <v>8532631708</v>
      </c>
      <c r="N26" s="15">
        <v>560284438</v>
      </c>
      <c r="O26" s="76">
        <f t="shared" si="1"/>
        <v>15.229107091494837</v>
      </c>
    </row>
    <row r="27" spans="1:15" ht="15.75" thickBot="1" x14ac:dyDescent="0.3">
      <c r="A27" s="6"/>
      <c r="B27" s="28"/>
      <c r="C27" s="36">
        <v>2022</v>
      </c>
      <c r="D27" s="99">
        <v>0</v>
      </c>
      <c r="E27" s="103">
        <v>7.4407286668230705</v>
      </c>
      <c r="F27" s="97">
        <f t="shared" si="0"/>
        <v>0</v>
      </c>
      <c r="J27" s="6"/>
      <c r="K27" s="28"/>
      <c r="L27" s="36">
        <v>2022</v>
      </c>
      <c r="M27" s="12">
        <v>6621236433</v>
      </c>
      <c r="N27" s="92">
        <v>889863981</v>
      </c>
      <c r="O27" s="76">
        <f t="shared" si="1"/>
        <v>7.4407286668230705</v>
      </c>
    </row>
    <row r="28" spans="1:15" ht="15.75" thickBot="1" x14ac:dyDescent="0.3">
      <c r="A28" s="4">
        <v>7</v>
      </c>
      <c r="B28" s="29" t="s">
        <v>27</v>
      </c>
      <c r="C28" s="35">
        <v>2019</v>
      </c>
      <c r="D28" s="97">
        <v>0</v>
      </c>
      <c r="E28" s="100">
        <v>2.8117956476923078</v>
      </c>
      <c r="F28" s="97">
        <f t="shared" si="0"/>
        <v>0</v>
      </c>
      <c r="J28" s="4">
        <v>7</v>
      </c>
      <c r="K28" s="29" t="s">
        <v>27</v>
      </c>
      <c r="L28" s="35">
        <v>2019</v>
      </c>
      <c r="M28" s="14">
        <v>1827667171</v>
      </c>
      <c r="N28" s="14">
        <v>650000000</v>
      </c>
      <c r="O28" s="76">
        <f t="shared" si="1"/>
        <v>2.8117956476923078</v>
      </c>
    </row>
    <row r="29" spans="1:15" ht="15.75" thickBot="1" x14ac:dyDescent="0.3">
      <c r="A29" s="6"/>
      <c r="B29" s="28"/>
      <c r="C29" s="36">
        <v>2020</v>
      </c>
      <c r="D29" s="98">
        <v>0</v>
      </c>
      <c r="E29" s="101">
        <v>-26.767021629230769</v>
      </c>
      <c r="F29" s="97">
        <f t="shared" si="0"/>
        <v>0</v>
      </c>
      <c r="J29" s="6"/>
      <c r="K29" s="28"/>
      <c r="L29" s="36">
        <v>2020</v>
      </c>
      <c r="M29" s="15">
        <v>-17398564059</v>
      </c>
      <c r="N29" s="14">
        <v>650000000</v>
      </c>
      <c r="O29" s="76">
        <f t="shared" si="1"/>
        <v>-26.767021629230769</v>
      </c>
    </row>
    <row r="30" spans="1:15" ht="15.75" thickBot="1" x14ac:dyDescent="0.3">
      <c r="A30" s="6"/>
      <c r="B30" s="28"/>
      <c r="C30" s="36">
        <v>2021</v>
      </c>
      <c r="D30" s="98">
        <v>0</v>
      </c>
      <c r="E30" s="101">
        <v>-22.551955786153847</v>
      </c>
      <c r="F30" s="97">
        <f t="shared" si="0"/>
        <v>0</v>
      </c>
      <c r="J30" s="6"/>
      <c r="K30" s="28"/>
      <c r="L30" s="36">
        <v>2021</v>
      </c>
      <c r="M30" s="15">
        <v>-14658771261</v>
      </c>
      <c r="N30" s="14">
        <v>650000000</v>
      </c>
      <c r="O30" s="76">
        <f t="shared" si="1"/>
        <v>-22.551955786153847</v>
      </c>
    </row>
    <row r="31" spans="1:15" ht="15.75" thickBot="1" x14ac:dyDescent="0.3">
      <c r="A31" s="6"/>
      <c r="B31" s="28"/>
      <c r="C31" s="36">
        <v>2022</v>
      </c>
      <c r="D31" s="99">
        <v>0</v>
      </c>
      <c r="E31" s="101">
        <v>-33.951503213846152</v>
      </c>
      <c r="F31" s="97">
        <f t="shared" si="0"/>
        <v>0</v>
      </c>
      <c r="J31" s="6"/>
      <c r="K31" s="28"/>
      <c r="L31" s="36">
        <v>2022</v>
      </c>
      <c r="M31" s="16">
        <v>-22068477089</v>
      </c>
      <c r="N31" s="14">
        <v>650000000</v>
      </c>
      <c r="O31" s="76">
        <f t="shared" si="1"/>
        <v>-33.951503213846152</v>
      </c>
    </row>
    <row r="32" spans="1:15" ht="15.75" thickBot="1" x14ac:dyDescent="0.3">
      <c r="A32" s="4">
        <v>8</v>
      </c>
      <c r="B32" s="29" t="s">
        <v>28</v>
      </c>
      <c r="C32" s="35">
        <v>2019</v>
      </c>
      <c r="D32" s="97">
        <v>2600</v>
      </c>
      <c r="E32" s="102">
        <v>5.6549929109271507E-3</v>
      </c>
      <c r="F32" s="97">
        <f t="shared" si="0"/>
        <v>459770.6913082095</v>
      </c>
      <c r="J32" s="4">
        <v>8</v>
      </c>
      <c r="K32" s="29" t="s">
        <v>28</v>
      </c>
      <c r="L32" s="35">
        <v>2019</v>
      </c>
      <c r="M32" s="14">
        <v>10880704000000</v>
      </c>
      <c r="N32" s="56">
        <v>1924088000000000</v>
      </c>
      <c r="O32" s="76">
        <f t="shared" si="1"/>
        <v>5.6549929109271507E-3</v>
      </c>
    </row>
    <row r="33" spans="1:15" ht="15.75" thickBot="1" x14ac:dyDescent="0.3">
      <c r="A33" s="6"/>
      <c r="B33" s="28"/>
      <c r="C33" s="36">
        <v>2020</v>
      </c>
      <c r="D33" s="107">
        <v>2600</v>
      </c>
      <c r="E33" s="103">
        <v>3.9747293263093994E-3</v>
      </c>
      <c r="F33" s="97">
        <f t="shared" si="0"/>
        <v>654132.59282592265</v>
      </c>
      <c r="J33" s="6"/>
      <c r="K33" s="28"/>
      <c r="L33" s="36">
        <v>2020</v>
      </c>
      <c r="M33" s="15">
        <v>7647729000000</v>
      </c>
      <c r="N33" s="56">
        <v>1924088000000000</v>
      </c>
      <c r="O33" s="76">
        <f t="shared" si="1"/>
        <v>3.9747293263093994E-3</v>
      </c>
    </row>
    <row r="34" spans="1:15" ht="15.75" thickBot="1" x14ac:dyDescent="0.3">
      <c r="A34" s="6"/>
      <c r="B34" s="28"/>
      <c r="C34" s="36">
        <v>2021</v>
      </c>
      <c r="D34" s="107">
        <v>2600</v>
      </c>
      <c r="E34" s="103">
        <v>2.9132352574310532E-3</v>
      </c>
      <c r="F34" s="97">
        <f t="shared" si="0"/>
        <v>892478.55742784392</v>
      </c>
      <c r="J34" s="6"/>
      <c r="K34" s="28"/>
      <c r="L34" s="36">
        <v>2021</v>
      </c>
      <c r="M34" s="15">
        <v>5605321000000</v>
      </c>
      <c r="N34" s="56">
        <v>1924088000000000</v>
      </c>
      <c r="O34" s="76">
        <f t="shared" si="1"/>
        <v>2.9132352574310532E-3</v>
      </c>
    </row>
    <row r="35" spans="1:15" ht="15.75" thickBot="1" x14ac:dyDescent="0.3">
      <c r="A35" s="6"/>
      <c r="B35" s="28"/>
      <c r="C35" s="36">
        <v>2022</v>
      </c>
      <c r="D35" s="105">
        <v>1200</v>
      </c>
      <c r="E35" s="103">
        <v>1.4447062712308377E-3</v>
      </c>
      <c r="F35" s="97">
        <f t="shared" si="0"/>
        <v>830618.66892682842</v>
      </c>
      <c r="J35" s="6"/>
      <c r="K35" s="28"/>
      <c r="L35" s="36">
        <v>2022</v>
      </c>
      <c r="M35" s="16">
        <v>2779742000000</v>
      </c>
      <c r="N35" s="94">
        <v>1924088000000000</v>
      </c>
      <c r="O35" s="76">
        <f t="shared" si="1"/>
        <v>1.4447062712308377E-3</v>
      </c>
    </row>
    <row r="36" spans="1:15" ht="15.75" thickBot="1" x14ac:dyDescent="0.3">
      <c r="A36" s="4">
        <v>9</v>
      </c>
      <c r="B36" s="29" t="s">
        <v>29</v>
      </c>
      <c r="C36" s="35">
        <v>2019</v>
      </c>
      <c r="D36" s="97">
        <v>119.8</v>
      </c>
      <c r="E36" s="100">
        <v>117.9654389557742</v>
      </c>
      <c r="F36" s="97">
        <f t="shared" si="0"/>
        <v>1.0155516824288984</v>
      </c>
      <c r="J36" s="4">
        <v>9</v>
      </c>
      <c r="K36" s="29" t="s">
        <v>29</v>
      </c>
      <c r="L36" s="35">
        <v>2019</v>
      </c>
      <c r="M36" s="17">
        <v>13721513000000</v>
      </c>
      <c r="N36" s="14">
        <v>116318076900</v>
      </c>
      <c r="O36" s="76">
        <f t="shared" si="1"/>
        <v>117.9654389557742</v>
      </c>
    </row>
    <row r="37" spans="1:15" ht="15.75" thickBot="1" x14ac:dyDescent="0.3">
      <c r="A37" s="6"/>
      <c r="B37" s="28"/>
      <c r="C37" s="36">
        <v>2020</v>
      </c>
      <c r="D37" s="107">
        <v>119.8</v>
      </c>
      <c r="E37" s="101">
        <v>73.775102105389095</v>
      </c>
      <c r="F37" s="97">
        <f t="shared" si="0"/>
        <v>1.6238540724601571</v>
      </c>
      <c r="J37" s="6"/>
      <c r="K37" s="28"/>
      <c r="L37" s="36">
        <v>2020</v>
      </c>
      <c r="M37" s="18">
        <v>8581378000000</v>
      </c>
      <c r="N37" s="15">
        <v>116318076900</v>
      </c>
      <c r="O37" s="76">
        <f t="shared" si="1"/>
        <v>73.775102105389095</v>
      </c>
    </row>
    <row r="38" spans="1:15" ht="15.75" thickBot="1" x14ac:dyDescent="0.3">
      <c r="A38" s="6"/>
      <c r="B38" s="28"/>
      <c r="C38" s="36">
        <v>2021</v>
      </c>
      <c r="D38" s="98">
        <v>72.8</v>
      </c>
      <c r="E38" s="101">
        <v>61.358450811870327</v>
      </c>
      <c r="F38" s="97">
        <f t="shared" si="0"/>
        <v>1.1864706334129969</v>
      </c>
      <c r="J38" s="6"/>
      <c r="K38" s="28"/>
      <c r="L38" s="36">
        <v>2021</v>
      </c>
      <c r="M38" s="18">
        <v>7137097000000</v>
      </c>
      <c r="N38" s="15">
        <v>116318076900</v>
      </c>
      <c r="O38" s="76">
        <f t="shared" si="1"/>
        <v>61.358450811870327</v>
      </c>
    </row>
    <row r="39" spans="1:15" ht="15.75" thickBot="1" x14ac:dyDescent="0.3">
      <c r="A39" s="6"/>
      <c r="B39" s="28"/>
      <c r="C39" s="36">
        <v>2022</v>
      </c>
      <c r="D39" s="99">
        <v>63.3</v>
      </c>
      <c r="E39" s="101">
        <v>54.36596072196582</v>
      </c>
      <c r="F39" s="97">
        <f t="shared" si="0"/>
        <v>1.1643314890308654</v>
      </c>
      <c r="J39" s="6"/>
      <c r="K39" s="28"/>
      <c r="L39" s="36">
        <v>2022</v>
      </c>
      <c r="M39" s="19">
        <v>6323744000000</v>
      </c>
      <c r="N39" s="47">
        <v>116318076900</v>
      </c>
      <c r="O39" s="76">
        <f t="shared" si="1"/>
        <v>54.36596072196582</v>
      </c>
    </row>
    <row r="40" spans="1:15" ht="15.75" thickBot="1" x14ac:dyDescent="0.3">
      <c r="A40" s="4">
        <v>10</v>
      </c>
      <c r="B40" s="29" t="s">
        <v>30</v>
      </c>
      <c r="C40" s="35">
        <v>2019</v>
      </c>
      <c r="D40" s="97">
        <v>3</v>
      </c>
      <c r="E40" s="102">
        <v>42.870752085390137</v>
      </c>
      <c r="F40" s="97">
        <f t="shared" si="0"/>
        <v>6.9977778650222602E-2</v>
      </c>
      <c r="J40" s="4">
        <v>10</v>
      </c>
      <c r="K40" s="29" t="s">
        <v>30</v>
      </c>
      <c r="L40" s="35">
        <v>2019</v>
      </c>
      <c r="M40" s="48">
        <v>103723133972</v>
      </c>
      <c r="N40" s="95">
        <v>2419438170</v>
      </c>
      <c r="O40" s="76">
        <f t="shared" si="1"/>
        <v>42.870752085390137</v>
      </c>
    </row>
    <row r="41" spans="1:15" ht="15.75" thickBot="1" x14ac:dyDescent="0.3">
      <c r="A41" s="6"/>
      <c r="B41" s="28"/>
      <c r="C41" s="36">
        <v>2020</v>
      </c>
      <c r="D41" s="98">
        <v>3</v>
      </c>
      <c r="E41" s="103">
        <v>15.722005164942901</v>
      </c>
      <c r="F41" s="97">
        <f t="shared" si="0"/>
        <v>0.19081535519969378</v>
      </c>
      <c r="J41" s="6"/>
      <c r="K41" s="28"/>
      <c r="L41" s="36">
        <v>2020</v>
      </c>
      <c r="M41" s="12">
        <v>38038419405</v>
      </c>
      <c r="N41" s="93">
        <v>2419438170</v>
      </c>
      <c r="O41" s="76">
        <f t="shared" si="1"/>
        <v>15.722005164942901</v>
      </c>
    </row>
    <row r="42" spans="1:15" ht="15.75" thickBot="1" x14ac:dyDescent="0.3">
      <c r="A42" s="6"/>
      <c r="B42" s="28"/>
      <c r="C42" s="36">
        <v>2021</v>
      </c>
      <c r="D42" s="98">
        <v>1</v>
      </c>
      <c r="E42" s="103">
        <v>1.2950411235348906</v>
      </c>
      <c r="F42" s="97">
        <f t="shared" si="0"/>
        <v>0.77217625126099576</v>
      </c>
      <c r="J42" s="6"/>
      <c r="K42" s="28"/>
      <c r="L42" s="36">
        <v>2021</v>
      </c>
      <c r="M42" s="12">
        <v>12533087704</v>
      </c>
      <c r="N42" s="93">
        <v>9677752680</v>
      </c>
      <c r="O42" s="76">
        <f t="shared" si="1"/>
        <v>1.2950411235348906</v>
      </c>
    </row>
    <row r="43" spans="1:15" ht="15.75" thickBot="1" x14ac:dyDescent="0.3">
      <c r="A43" s="6"/>
      <c r="B43" s="28"/>
      <c r="C43" s="36">
        <v>2022</v>
      </c>
      <c r="D43" s="99">
        <v>1</v>
      </c>
      <c r="E43" s="103">
        <v>9.3588336047455183</v>
      </c>
      <c r="F43" s="97">
        <f t="shared" si="0"/>
        <v>0.10685092205218148</v>
      </c>
      <c r="J43" s="6"/>
      <c r="K43" s="28"/>
      <c r="L43" s="36">
        <v>2022</v>
      </c>
      <c r="M43" s="49">
        <v>90572477000</v>
      </c>
      <c r="N43" s="96">
        <v>9677752680</v>
      </c>
      <c r="O43" s="76">
        <f t="shared" si="1"/>
        <v>9.3588336047455183</v>
      </c>
    </row>
    <row r="44" spans="1:15" ht="15.75" thickBot="1" x14ac:dyDescent="0.3">
      <c r="A44" s="4">
        <v>11</v>
      </c>
      <c r="B44" s="29" t="s">
        <v>31</v>
      </c>
      <c r="C44" s="35">
        <v>2019</v>
      </c>
      <c r="D44" s="97">
        <v>215</v>
      </c>
      <c r="E44" s="100">
        <v>459.61852897484698</v>
      </c>
      <c r="F44" s="97">
        <f t="shared" si="0"/>
        <v>0.46777922656761745</v>
      </c>
      <c r="J44" s="4">
        <v>11</v>
      </c>
      <c r="K44" s="29" t="s">
        <v>31</v>
      </c>
      <c r="L44" s="35">
        <v>2019</v>
      </c>
      <c r="M44" s="17">
        <v>5360029000000</v>
      </c>
      <c r="N44" s="14">
        <v>11661908000</v>
      </c>
      <c r="O44" s="76">
        <f t="shared" si="1"/>
        <v>459.61852897484698</v>
      </c>
    </row>
    <row r="45" spans="1:15" ht="15.75" thickBot="1" x14ac:dyDescent="0.3">
      <c r="A45" s="6"/>
      <c r="B45" s="28"/>
      <c r="C45" s="36">
        <v>2020</v>
      </c>
      <c r="D45" s="98">
        <v>215</v>
      </c>
      <c r="E45" s="101">
        <v>636.13724272220293</v>
      </c>
      <c r="F45" s="97">
        <f t="shared" si="0"/>
        <v>0.33797738217614326</v>
      </c>
      <c r="J45" s="6"/>
      <c r="K45" s="28"/>
      <c r="L45" s="36">
        <v>2020</v>
      </c>
      <c r="M45" s="18">
        <v>7418574000000</v>
      </c>
      <c r="N45" s="15">
        <v>11661908000</v>
      </c>
      <c r="O45" s="76">
        <f t="shared" si="1"/>
        <v>636.13724272220293</v>
      </c>
    </row>
    <row r="46" spans="1:15" ht="15.75" thickBot="1" x14ac:dyDescent="0.3">
      <c r="A46" s="6"/>
      <c r="B46" s="28"/>
      <c r="C46" s="36">
        <v>2021</v>
      </c>
      <c r="D46" s="98">
        <v>215</v>
      </c>
      <c r="E46" s="101">
        <v>677.44334803533002</v>
      </c>
      <c r="F46" s="97">
        <f t="shared" si="0"/>
        <v>0.31736971161282601</v>
      </c>
      <c r="J46" s="6"/>
      <c r="K46" s="28"/>
      <c r="L46" s="36">
        <v>2021</v>
      </c>
      <c r="M46" s="23">
        <v>7900282000000</v>
      </c>
      <c r="N46" s="15">
        <v>11661908000</v>
      </c>
      <c r="O46" s="76">
        <f t="shared" si="1"/>
        <v>677.44334803533002</v>
      </c>
    </row>
    <row r="47" spans="1:15" ht="15.75" thickBot="1" x14ac:dyDescent="0.3">
      <c r="A47" s="6"/>
      <c r="B47" s="28"/>
      <c r="C47" s="36">
        <v>2022</v>
      </c>
      <c r="D47" s="99">
        <v>215</v>
      </c>
      <c r="E47" s="101">
        <v>490.67391030695836</v>
      </c>
      <c r="F47" s="97">
        <f t="shared" si="0"/>
        <v>0.43817287914390879</v>
      </c>
      <c r="J47" s="6"/>
      <c r="K47" s="28"/>
      <c r="L47" s="36">
        <v>2022</v>
      </c>
      <c r="M47" s="23">
        <v>5722194000000</v>
      </c>
      <c r="N47" s="16">
        <v>11661908000</v>
      </c>
      <c r="O47" s="76">
        <f t="shared" si="1"/>
        <v>490.67391030695836</v>
      </c>
    </row>
    <row r="48" spans="1:15" ht="15.75" thickBot="1" x14ac:dyDescent="0.3">
      <c r="A48" s="4">
        <v>12</v>
      </c>
      <c r="B48" s="29" t="s">
        <v>32</v>
      </c>
      <c r="C48" s="35">
        <v>2019</v>
      </c>
      <c r="D48" s="97">
        <v>25</v>
      </c>
      <c r="E48" s="102">
        <v>360.92231970818403</v>
      </c>
      <c r="F48" s="97">
        <f t="shared" si="0"/>
        <v>6.9266982491449164E-2</v>
      </c>
      <c r="J48" s="4">
        <v>12</v>
      </c>
      <c r="K48" s="29" t="s">
        <v>32</v>
      </c>
      <c r="L48" s="35">
        <v>2019</v>
      </c>
      <c r="M48" s="14">
        <v>515603339649</v>
      </c>
      <c r="N48" s="18">
        <v>1428571500</v>
      </c>
      <c r="O48" s="76">
        <f t="shared" si="1"/>
        <v>360.92231970818403</v>
      </c>
    </row>
    <row r="49" spans="1:15" ht="15.75" thickBot="1" x14ac:dyDescent="0.3">
      <c r="A49" s="6"/>
      <c r="B49" s="28"/>
      <c r="C49" s="36">
        <v>2020</v>
      </c>
      <c r="D49" s="98">
        <v>83</v>
      </c>
      <c r="E49" s="103">
        <v>79.565649768317513</v>
      </c>
      <c r="F49" s="97">
        <f t="shared" si="0"/>
        <v>1.0431637300981362</v>
      </c>
      <c r="J49" s="6"/>
      <c r="K49" s="28"/>
      <c r="L49" s="36">
        <v>2020</v>
      </c>
      <c r="M49" s="15">
        <v>113665219638</v>
      </c>
      <c r="N49" s="18">
        <v>1428571500</v>
      </c>
      <c r="O49" s="76">
        <f t="shared" si="1"/>
        <v>79.565649768317513</v>
      </c>
    </row>
    <row r="50" spans="1:15" ht="15.75" thickBot="1" x14ac:dyDescent="0.3">
      <c r="A50" s="6"/>
      <c r="B50" s="28"/>
      <c r="C50" s="36">
        <v>2021</v>
      </c>
      <c r="D50" s="98">
        <v>12</v>
      </c>
      <c r="E50" s="103">
        <v>70.454673238266338</v>
      </c>
      <c r="F50" s="97">
        <f t="shared" si="0"/>
        <v>0.17032227173090331</v>
      </c>
      <c r="J50" s="6"/>
      <c r="K50" s="28"/>
      <c r="L50" s="36">
        <v>2021</v>
      </c>
      <c r="M50" s="15">
        <v>100649538230</v>
      </c>
      <c r="N50" s="18">
        <v>1428571500</v>
      </c>
      <c r="O50" s="76">
        <f t="shared" si="1"/>
        <v>70.454673238266338</v>
      </c>
    </row>
    <row r="51" spans="1:15" ht="15.75" thickBot="1" x14ac:dyDescent="0.3">
      <c r="A51" s="6"/>
      <c r="B51" s="28"/>
      <c r="C51" s="36">
        <v>2022</v>
      </c>
      <c r="D51" s="105">
        <v>10</v>
      </c>
      <c r="E51" s="103">
        <v>-665.20224849648753</v>
      </c>
      <c r="F51" s="97">
        <f t="shared" si="0"/>
        <v>-1.5033021945735055E-2</v>
      </c>
      <c r="J51" s="6"/>
      <c r="K51" s="28"/>
      <c r="L51" s="36">
        <v>2022</v>
      </c>
      <c r="M51" s="47">
        <v>-950288973938</v>
      </c>
      <c r="N51" s="23">
        <v>1428571500</v>
      </c>
      <c r="O51" s="76">
        <f t="shared" si="1"/>
        <v>-665.20224849648753</v>
      </c>
    </row>
    <row r="52" spans="1:15" ht="15.75" thickBot="1" x14ac:dyDescent="0.3">
      <c r="A52" s="4">
        <v>13</v>
      </c>
      <c r="B52" s="29" t="s">
        <v>33</v>
      </c>
      <c r="C52" s="35">
        <v>2019</v>
      </c>
      <c r="D52" s="97">
        <v>20</v>
      </c>
      <c r="E52" s="100">
        <v>54.135364547746882</v>
      </c>
      <c r="F52" s="97">
        <f t="shared" si="0"/>
        <v>0.3694442656308371</v>
      </c>
      <c r="J52" s="4">
        <v>13</v>
      </c>
      <c r="K52" s="29" t="s">
        <v>33</v>
      </c>
      <c r="L52" s="35">
        <v>2019</v>
      </c>
      <c r="M52" s="14">
        <v>2537601823645</v>
      </c>
      <c r="N52" s="14">
        <v>46875122110</v>
      </c>
      <c r="O52" s="76">
        <f t="shared" si="1"/>
        <v>54.135364547746882</v>
      </c>
    </row>
    <row r="53" spans="1:15" ht="15.75" thickBot="1" x14ac:dyDescent="0.3">
      <c r="A53" s="6"/>
      <c r="B53" s="28"/>
      <c r="C53" s="36">
        <v>2020</v>
      </c>
      <c r="D53" s="98">
        <v>20</v>
      </c>
      <c r="E53" s="101">
        <v>59.725124752619017</v>
      </c>
      <c r="F53" s="97">
        <f t="shared" si="0"/>
        <v>0.33486744620190978</v>
      </c>
      <c r="J53" s="6"/>
      <c r="K53" s="28"/>
      <c r="L53" s="36">
        <v>2020</v>
      </c>
      <c r="M53" s="15">
        <v>2799622515814</v>
      </c>
      <c r="N53" s="15">
        <v>46875122110</v>
      </c>
      <c r="O53" s="76">
        <f t="shared" si="1"/>
        <v>59.725124752619017</v>
      </c>
    </row>
    <row r="54" spans="1:15" ht="15.75" thickBot="1" x14ac:dyDescent="0.3">
      <c r="A54" s="6"/>
      <c r="B54" s="28"/>
      <c r="C54" s="36">
        <v>2021</v>
      </c>
      <c r="D54" s="98">
        <v>28</v>
      </c>
      <c r="E54" s="101">
        <v>68.949317629436251</v>
      </c>
      <c r="F54" s="97">
        <f t="shared" si="0"/>
        <v>0.40609538952197077</v>
      </c>
      <c r="J54" s="6"/>
      <c r="K54" s="28"/>
      <c r="L54" s="36">
        <v>2021</v>
      </c>
      <c r="M54" s="15">
        <v>3232007683281</v>
      </c>
      <c r="N54" s="15">
        <v>46875122110</v>
      </c>
      <c r="O54" s="76">
        <f t="shared" si="1"/>
        <v>68.949317629436251</v>
      </c>
    </row>
    <row r="55" spans="1:15" ht="15.75" thickBot="1" x14ac:dyDescent="0.3">
      <c r="A55" s="6"/>
      <c r="B55" s="28"/>
      <c r="C55" s="36">
        <v>2022</v>
      </c>
      <c r="D55" s="99">
        <v>35</v>
      </c>
      <c r="E55" s="101">
        <v>73.60158772909061</v>
      </c>
      <c r="F55" s="97">
        <f t="shared" si="0"/>
        <v>0.47553321986512592</v>
      </c>
      <c r="J55" s="6"/>
      <c r="K55" s="28"/>
      <c r="L55" s="36">
        <v>2022</v>
      </c>
      <c r="M55" s="16">
        <v>3450083412291</v>
      </c>
      <c r="N55" s="47">
        <v>46875122110</v>
      </c>
      <c r="O55" s="76">
        <f t="shared" si="1"/>
        <v>73.60158772909061</v>
      </c>
    </row>
    <row r="56" spans="1:15" ht="15.75" thickBot="1" x14ac:dyDescent="0.3">
      <c r="A56" s="4">
        <v>14</v>
      </c>
      <c r="B56" s="29" t="s">
        <v>34</v>
      </c>
      <c r="C56" s="35">
        <v>2019</v>
      </c>
      <c r="D56" s="97">
        <v>0</v>
      </c>
      <c r="E56" s="102">
        <v>-41.317663725532604</v>
      </c>
      <c r="F56" s="97">
        <f t="shared" si="0"/>
        <v>0</v>
      </c>
      <c r="J56" s="4">
        <v>14</v>
      </c>
      <c r="K56" s="29" t="s">
        <v>34</v>
      </c>
      <c r="L56" s="35">
        <v>2019</v>
      </c>
      <c r="M56" s="48">
        <v>-41669593909</v>
      </c>
      <c r="N56" s="14">
        <v>1008517669</v>
      </c>
      <c r="O56" s="76">
        <f t="shared" si="1"/>
        <v>-41.317663725532604</v>
      </c>
    </row>
    <row r="57" spans="1:15" ht="15.75" thickBot="1" x14ac:dyDescent="0.3">
      <c r="A57" s="6"/>
      <c r="B57" s="28"/>
      <c r="C57" s="36">
        <v>2020</v>
      </c>
      <c r="D57" s="98">
        <v>0</v>
      </c>
      <c r="E57" s="103">
        <v>-40.982198715449577</v>
      </c>
      <c r="F57" s="97">
        <f t="shared" si="0"/>
        <v>0</v>
      </c>
      <c r="J57" s="6"/>
      <c r="K57" s="28"/>
      <c r="L57" s="36">
        <v>2020</v>
      </c>
      <c r="M57" s="12">
        <v>-41331271519</v>
      </c>
      <c r="N57" s="15">
        <v>1008517669</v>
      </c>
      <c r="O57" s="76">
        <f t="shared" si="1"/>
        <v>-40.982198715449577</v>
      </c>
    </row>
    <row r="58" spans="1:15" ht="15.75" thickBot="1" x14ac:dyDescent="0.3">
      <c r="A58" s="6"/>
      <c r="B58" s="28"/>
      <c r="C58" s="36">
        <v>2021</v>
      </c>
      <c r="D58" s="98">
        <v>0</v>
      </c>
      <c r="E58" s="103">
        <v>-14.241002621442421</v>
      </c>
      <c r="F58" s="97">
        <f t="shared" si="0"/>
        <v>0</v>
      </c>
      <c r="J58" s="6"/>
      <c r="K58" s="28"/>
      <c r="L58" s="36">
        <v>2021</v>
      </c>
      <c r="M58" s="12">
        <v>-14362302768</v>
      </c>
      <c r="N58" s="15">
        <v>1008517669</v>
      </c>
      <c r="O58" s="76">
        <f t="shared" si="1"/>
        <v>-14.241002621442421</v>
      </c>
    </row>
    <row r="59" spans="1:15" ht="15.75" thickBot="1" x14ac:dyDescent="0.3">
      <c r="A59" s="8"/>
      <c r="B59" s="30"/>
      <c r="C59" s="50">
        <v>2022</v>
      </c>
      <c r="D59" s="99">
        <v>0</v>
      </c>
      <c r="E59" s="104">
        <v>-24.40325456509181</v>
      </c>
      <c r="F59" s="97">
        <f t="shared" si="0"/>
        <v>0</v>
      </c>
      <c r="J59" s="8"/>
      <c r="K59" s="30"/>
      <c r="L59" s="50">
        <v>2022</v>
      </c>
      <c r="M59" s="13">
        <v>-24611113410</v>
      </c>
      <c r="N59" s="16">
        <v>1008517669</v>
      </c>
      <c r="O59" s="76">
        <f t="shared" si="1"/>
        <v>-24.40325456509181</v>
      </c>
    </row>
    <row r="60" spans="1:15" ht="15.75" thickBot="1" x14ac:dyDescent="0.3">
      <c r="A60" s="4">
        <v>15</v>
      </c>
      <c r="B60" s="29" t="s">
        <v>35</v>
      </c>
      <c r="C60" s="35">
        <v>2019</v>
      </c>
      <c r="D60" s="97">
        <v>0</v>
      </c>
      <c r="E60" s="102">
        <v>-62.566256177570096</v>
      </c>
      <c r="F60" s="97">
        <f t="shared" ref="F60:F111" si="2">SUM(D60/E60)</f>
        <v>0</v>
      </c>
      <c r="J60" s="4">
        <v>15</v>
      </c>
      <c r="K60" s="29" t="s">
        <v>35</v>
      </c>
      <c r="L60" s="35">
        <v>2019</v>
      </c>
      <c r="M60" s="11">
        <v>-66945894110</v>
      </c>
      <c r="N60" s="51">
        <v>1070000000</v>
      </c>
      <c r="O60" s="76">
        <f t="shared" si="1"/>
        <v>-62.566256177570096</v>
      </c>
    </row>
    <row r="61" spans="1:15" ht="15.75" thickBot="1" x14ac:dyDescent="0.3">
      <c r="A61" s="6"/>
      <c r="B61" s="28"/>
      <c r="C61" s="36">
        <v>2020</v>
      </c>
      <c r="D61" s="98">
        <v>0</v>
      </c>
      <c r="E61" s="103">
        <v>-189.92049696448598</v>
      </c>
      <c r="F61" s="97">
        <f t="shared" si="2"/>
        <v>0</v>
      </c>
      <c r="J61" s="6"/>
      <c r="K61" s="28"/>
      <c r="L61" s="36">
        <v>2020</v>
      </c>
      <c r="M61" s="12">
        <v>-203214931752</v>
      </c>
      <c r="N61" s="51">
        <v>1070000000</v>
      </c>
      <c r="O61" s="76">
        <f t="shared" si="1"/>
        <v>-189.92049696448598</v>
      </c>
    </row>
    <row r="62" spans="1:15" ht="15.75" thickBot="1" x14ac:dyDescent="0.3">
      <c r="A62" s="6"/>
      <c r="B62" s="28"/>
      <c r="C62" s="36">
        <v>2021</v>
      </c>
      <c r="D62" s="98">
        <v>0</v>
      </c>
      <c r="E62" s="103">
        <v>-139.03430873364485</v>
      </c>
      <c r="F62" s="97">
        <f t="shared" si="2"/>
        <v>0</v>
      </c>
      <c r="J62" s="6"/>
      <c r="K62" s="28"/>
      <c r="L62" s="36">
        <v>2021</v>
      </c>
      <c r="M62" s="12">
        <v>-148766710345</v>
      </c>
      <c r="N62" s="51">
        <v>1070000000</v>
      </c>
      <c r="O62" s="76">
        <f t="shared" si="1"/>
        <v>-139.03430873364485</v>
      </c>
    </row>
    <row r="63" spans="1:15" ht="15.75" thickBot="1" x14ac:dyDescent="0.3">
      <c r="A63" s="8"/>
      <c r="B63" s="30"/>
      <c r="C63" s="50">
        <v>2022</v>
      </c>
      <c r="D63" s="99">
        <v>0</v>
      </c>
      <c r="E63" s="104">
        <v>-39.651220516822427</v>
      </c>
      <c r="F63" s="97">
        <f t="shared" si="2"/>
        <v>0</v>
      </c>
      <c r="J63" s="8"/>
      <c r="K63" s="30"/>
      <c r="L63" s="50">
        <v>2022</v>
      </c>
      <c r="M63" s="49">
        <v>-42426805953</v>
      </c>
      <c r="N63" s="51">
        <v>1070000000</v>
      </c>
      <c r="O63" s="76">
        <f t="shared" si="1"/>
        <v>-39.651220516822427</v>
      </c>
    </row>
    <row r="64" spans="1:15" ht="15.75" thickBot="1" x14ac:dyDescent="0.3">
      <c r="A64" s="4">
        <v>16</v>
      </c>
      <c r="B64" s="29" t="s">
        <v>36</v>
      </c>
      <c r="C64" s="35">
        <v>2019</v>
      </c>
      <c r="D64" s="97">
        <v>130</v>
      </c>
      <c r="E64" s="100">
        <v>0.17468035044642857</v>
      </c>
      <c r="F64" s="97">
        <f t="shared" si="2"/>
        <v>744.21650556436646</v>
      </c>
      <c r="J64" s="4">
        <v>16</v>
      </c>
      <c r="K64" s="29" t="s">
        <v>36</v>
      </c>
      <c r="L64" s="35">
        <v>2019</v>
      </c>
      <c r="M64" s="17">
        <v>78256797</v>
      </c>
      <c r="N64" s="14">
        <v>448000000</v>
      </c>
      <c r="O64" s="76">
        <f t="shared" si="1"/>
        <v>0.17468035044642857</v>
      </c>
    </row>
    <row r="65" spans="1:15" ht="15.75" thickBot="1" x14ac:dyDescent="0.3">
      <c r="A65" s="6"/>
      <c r="B65" s="28"/>
      <c r="C65" s="36">
        <v>2020</v>
      </c>
      <c r="D65" s="98">
        <v>130</v>
      </c>
      <c r="E65" s="101">
        <v>0.16049612276785713</v>
      </c>
      <c r="F65" s="97">
        <f t="shared" si="2"/>
        <v>809.98841441193588</v>
      </c>
      <c r="J65" s="6"/>
      <c r="K65" s="28"/>
      <c r="L65" s="36">
        <v>2020</v>
      </c>
      <c r="M65" s="18">
        <v>71902263</v>
      </c>
      <c r="N65" s="15">
        <v>448000000</v>
      </c>
      <c r="O65" s="76">
        <f t="shared" si="1"/>
        <v>0.16049612276785713</v>
      </c>
    </row>
    <row r="66" spans="1:15" ht="15.75" thickBot="1" x14ac:dyDescent="0.3">
      <c r="A66" s="6"/>
      <c r="B66" s="28"/>
      <c r="C66" s="36">
        <v>2021</v>
      </c>
      <c r="D66" s="98">
        <v>122</v>
      </c>
      <c r="E66" s="101">
        <v>0.29388579017857142</v>
      </c>
      <c r="F66" s="97">
        <f t="shared" si="2"/>
        <v>415.12725037120759</v>
      </c>
      <c r="J66" s="6"/>
      <c r="K66" s="28"/>
      <c r="L66" s="36">
        <v>2021</v>
      </c>
      <c r="M66" s="18">
        <v>131660834</v>
      </c>
      <c r="N66" s="15">
        <v>448000000</v>
      </c>
      <c r="O66" s="76">
        <f t="shared" si="1"/>
        <v>0.29388579017857142</v>
      </c>
    </row>
    <row r="67" spans="1:15" ht="15.75" thickBot="1" x14ac:dyDescent="0.3">
      <c r="A67" s="8"/>
      <c r="B67" s="30"/>
      <c r="C67" s="50">
        <v>2022</v>
      </c>
      <c r="D67" s="99">
        <v>320</v>
      </c>
      <c r="E67" s="110">
        <v>0.40142356919642858</v>
      </c>
      <c r="F67" s="97">
        <f t="shared" si="2"/>
        <v>797.16295841964973</v>
      </c>
      <c r="J67" s="8"/>
      <c r="K67" s="30"/>
      <c r="L67" s="50">
        <v>2022</v>
      </c>
      <c r="M67" s="23">
        <v>179837759</v>
      </c>
      <c r="N67" s="16">
        <v>448000000</v>
      </c>
      <c r="O67" s="76">
        <f t="shared" si="1"/>
        <v>0.40142356919642858</v>
      </c>
    </row>
    <row r="68" spans="1:15" ht="15.75" thickBot="1" x14ac:dyDescent="0.3">
      <c r="A68" s="4">
        <v>17</v>
      </c>
      <c r="B68" s="29" t="s">
        <v>37</v>
      </c>
      <c r="C68" s="35">
        <v>2019</v>
      </c>
      <c r="D68" s="97">
        <v>475</v>
      </c>
      <c r="E68" s="102">
        <v>572.40579022306599</v>
      </c>
      <c r="F68" s="97">
        <f t="shared" si="2"/>
        <v>0.8298308789205171</v>
      </c>
      <c r="J68" s="4">
        <v>17</v>
      </c>
      <c r="K68" s="29" t="s">
        <v>37</v>
      </c>
      <c r="L68" s="35">
        <v>2019</v>
      </c>
      <c r="M68" s="14">
        <v>1206059000000</v>
      </c>
      <c r="N68" s="18">
        <v>2107000000</v>
      </c>
      <c r="O68" s="76">
        <f t="shared" si="1"/>
        <v>572.40579022306599</v>
      </c>
    </row>
    <row r="69" spans="1:15" ht="15.75" thickBot="1" x14ac:dyDescent="0.3">
      <c r="A69" s="6"/>
      <c r="B69" s="28"/>
      <c r="C69" s="36">
        <v>2020</v>
      </c>
      <c r="D69" s="98">
        <v>475</v>
      </c>
      <c r="E69" s="103">
        <v>135.55624110109159</v>
      </c>
      <c r="F69" s="97">
        <f t="shared" si="2"/>
        <v>3.5040806394577357</v>
      </c>
      <c r="J69" s="6"/>
      <c r="K69" s="28"/>
      <c r="L69" s="36">
        <v>2020</v>
      </c>
      <c r="M69" s="15">
        <v>285617000000</v>
      </c>
      <c r="N69" s="18">
        <v>2107000000</v>
      </c>
      <c r="O69" s="76">
        <f t="shared" ref="O69:O111" si="3">M69/N69</f>
        <v>135.55624110109159</v>
      </c>
    </row>
    <row r="70" spans="1:15" ht="15.75" thickBot="1" x14ac:dyDescent="0.3">
      <c r="A70" s="6"/>
      <c r="B70" s="28"/>
      <c r="C70" s="36">
        <v>2021</v>
      </c>
      <c r="D70" s="98">
        <v>408.45</v>
      </c>
      <c r="E70" s="103">
        <v>316.01803512102515</v>
      </c>
      <c r="F70" s="97">
        <f t="shared" si="2"/>
        <v>1.2924895246677179</v>
      </c>
      <c r="J70" s="6"/>
      <c r="K70" s="28"/>
      <c r="L70" s="36">
        <v>2021</v>
      </c>
      <c r="M70" s="15">
        <v>665850000000</v>
      </c>
      <c r="N70" s="18">
        <v>2107000000</v>
      </c>
      <c r="O70" s="76">
        <f t="shared" si="3"/>
        <v>316.01803512102515</v>
      </c>
    </row>
    <row r="71" spans="1:15" ht="15.75" thickBot="1" x14ac:dyDescent="0.3">
      <c r="A71" s="8"/>
      <c r="B71" s="30"/>
      <c r="C71" s="50">
        <v>2022</v>
      </c>
      <c r="D71" s="99">
        <v>43</v>
      </c>
      <c r="E71" s="104">
        <v>438.96820123398197</v>
      </c>
      <c r="F71" s="97">
        <f t="shared" si="2"/>
        <v>9.7956981574343766E-2</v>
      </c>
      <c r="J71" s="8"/>
      <c r="K71" s="30"/>
      <c r="L71" s="50">
        <v>2022</v>
      </c>
      <c r="M71" s="16">
        <v>924906000000</v>
      </c>
      <c r="N71" s="23">
        <v>2107000000</v>
      </c>
      <c r="O71" s="76">
        <f t="shared" si="3"/>
        <v>438.96820123398197</v>
      </c>
    </row>
    <row r="72" spans="1:15" ht="15.75" thickBot="1" x14ac:dyDescent="0.3">
      <c r="A72" s="4">
        <v>18</v>
      </c>
      <c r="B72" s="29" t="s">
        <v>38</v>
      </c>
      <c r="C72" s="35">
        <v>2019</v>
      </c>
      <c r="D72" s="97">
        <v>0</v>
      </c>
      <c r="E72" s="102">
        <v>0.30802959813084113</v>
      </c>
      <c r="F72" s="97">
        <f t="shared" si="2"/>
        <v>0</v>
      </c>
      <c r="J72" s="4">
        <v>18</v>
      </c>
      <c r="K72" s="29" t="s">
        <v>38</v>
      </c>
      <c r="L72" s="35">
        <v>2019</v>
      </c>
      <c r="M72" s="48">
        <v>131836668</v>
      </c>
      <c r="N72" s="14">
        <v>428000000</v>
      </c>
      <c r="O72" s="76">
        <f t="shared" si="3"/>
        <v>0.30802959813084113</v>
      </c>
    </row>
    <row r="73" spans="1:15" ht="15.75" thickBot="1" x14ac:dyDescent="0.3">
      <c r="A73" s="6"/>
      <c r="B73" s="28"/>
      <c r="C73" s="36">
        <v>2020</v>
      </c>
      <c r="D73" s="98">
        <v>0</v>
      </c>
      <c r="E73" s="103">
        <v>-15.810093203271029</v>
      </c>
      <c r="F73" s="97">
        <f t="shared" si="2"/>
        <v>0</v>
      </c>
      <c r="J73" s="6"/>
      <c r="K73" s="28"/>
      <c r="L73" s="36">
        <v>2020</v>
      </c>
      <c r="M73" s="12">
        <v>-6766719891</v>
      </c>
      <c r="N73" s="15">
        <v>428000000</v>
      </c>
      <c r="O73" s="76">
        <f t="shared" si="3"/>
        <v>-15.810093203271029</v>
      </c>
    </row>
    <row r="74" spans="1:15" ht="15.75" thickBot="1" x14ac:dyDescent="0.3">
      <c r="A74" s="6"/>
      <c r="B74" s="28"/>
      <c r="C74" s="36">
        <v>2021</v>
      </c>
      <c r="D74" s="98">
        <v>0</v>
      </c>
      <c r="E74" s="103">
        <v>0.83530268925233642</v>
      </c>
      <c r="F74" s="97">
        <f t="shared" si="2"/>
        <v>0</v>
      </c>
      <c r="J74" s="6"/>
      <c r="K74" s="28"/>
      <c r="L74" s="36">
        <v>2021</v>
      </c>
      <c r="M74" s="12">
        <v>357509551</v>
      </c>
      <c r="N74" s="15">
        <v>428000000</v>
      </c>
      <c r="O74" s="76">
        <f t="shared" si="3"/>
        <v>0.83530268925233642</v>
      </c>
    </row>
    <row r="75" spans="1:15" ht="15.75" thickBot="1" x14ac:dyDescent="0.3">
      <c r="A75" s="8"/>
      <c r="B75" s="30"/>
      <c r="C75" s="50">
        <v>2022</v>
      </c>
      <c r="D75" s="105">
        <v>0</v>
      </c>
      <c r="E75" s="104">
        <v>158.43933209579438</v>
      </c>
      <c r="F75" s="97">
        <f t="shared" si="2"/>
        <v>0</v>
      </c>
      <c r="J75" s="8"/>
      <c r="K75" s="30"/>
      <c r="L75" s="50">
        <v>2022</v>
      </c>
      <c r="M75" s="49">
        <v>67812034137</v>
      </c>
      <c r="N75" s="16">
        <v>428000000</v>
      </c>
      <c r="O75" s="76">
        <f t="shared" si="3"/>
        <v>158.43933209579438</v>
      </c>
    </row>
    <row r="76" spans="1:15" ht="15.75" thickBot="1" x14ac:dyDescent="0.3">
      <c r="A76" s="4">
        <v>19</v>
      </c>
      <c r="B76" s="29" t="s">
        <v>39</v>
      </c>
      <c r="C76" s="35">
        <v>2019</v>
      </c>
      <c r="D76" s="97">
        <v>30</v>
      </c>
      <c r="E76" s="100">
        <v>91.213005758276495</v>
      </c>
      <c r="F76" s="97">
        <f t="shared" si="2"/>
        <v>0.3289004649128982</v>
      </c>
      <c r="J76" s="4">
        <v>19</v>
      </c>
      <c r="K76" s="29" t="s">
        <v>39</v>
      </c>
      <c r="L76" s="35">
        <v>2019</v>
      </c>
      <c r="M76" s="17">
        <v>2039404206764</v>
      </c>
      <c r="N76" s="51">
        <v>22358699725</v>
      </c>
      <c r="O76" s="76">
        <f t="shared" si="3"/>
        <v>91.213005758276495</v>
      </c>
    </row>
    <row r="77" spans="1:15" ht="15.75" thickBot="1" x14ac:dyDescent="0.3">
      <c r="A77" s="6"/>
      <c r="B77" s="28"/>
      <c r="C77" s="36">
        <v>2020</v>
      </c>
      <c r="D77" s="98">
        <v>30</v>
      </c>
      <c r="E77" s="101">
        <v>93.841258232873372</v>
      </c>
      <c r="F77" s="97">
        <f t="shared" si="2"/>
        <v>0.31968880815251849</v>
      </c>
      <c r="J77" s="6"/>
      <c r="K77" s="28"/>
      <c r="L77" s="36">
        <v>2020</v>
      </c>
      <c r="M77" s="18">
        <v>2098168514645</v>
      </c>
      <c r="N77" s="15">
        <v>22358699725</v>
      </c>
      <c r="O77" s="76">
        <f t="shared" si="3"/>
        <v>93.841258232873372</v>
      </c>
    </row>
    <row r="78" spans="1:15" ht="15.75" thickBot="1" x14ac:dyDescent="0.3">
      <c r="A78" s="6"/>
      <c r="B78" s="28"/>
      <c r="C78" s="36">
        <v>2021</v>
      </c>
      <c r="D78" s="98">
        <v>52</v>
      </c>
      <c r="E78" s="101">
        <v>54.164717217382822</v>
      </c>
      <c r="F78" s="97">
        <f t="shared" si="2"/>
        <v>0.96003455148311734</v>
      </c>
      <c r="J78" s="6"/>
      <c r="K78" s="28"/>
      <c r="L78" s="36">
        <v>2021</v>
      </c>
      <c r="M78" s="18">
        <v>1211052647953</v>
      </c>
      <c r="N78" s="15">
        <v>22358699725</v>
      </c>
      <c r="O78" s="76">
        <f t="shared" si="3"/>
        <v>54.164717217382822</v>
      </c>
    </row>
    <row r="79" spans="1:15" ht="15.75" thickBot="1" x14ac:dyDescent="0.3">
      <c r="A79" s="8"/>
      <c r="B79" s="30"/>
      <c r="C79" s="50">
        <v>2022</v>
      </c>
      <c r="D79" s="99">
        <v>21</v>
      </c>
      <c r="E79" s="110">
        <v>88.111766890728703</v>
      </c>
      <c r="F79" s="97">
        <f t="shared" si="2"/>
        <v>0.238333661224193</v>
      </c>
      <c r="J79" s="8"/>
      <c r="K79" s="30"/>
      <c r="L79" s="50">
        <v>2022</v>
      </c>
      <c r="M79" s="19">
        <v>1970064538149</v>
      </c>
      <c r="N79" s="16">
        <v>22358699725</v>
      </c>
      <c r="O79" s="76">
        <f t="shared" si="3"/>
        <v>88.111766890728703</v>
      </c>
    </row>
    <row r="80" spans="1:15" ht="15.75" thickBot="1" x14ac:dyDescent="0.3">
      <c r="A80" s="4">
        <v>20</v>
      </c>
      <c r="B80" s="29" t="s">
        <v>40</v>
      </c>
      <c r="C80" s="35">
        <v>2019</v>
      </c>
      <c r="D80" s="97">
        <v>0</v>
      </c>
      <c r="E80" s="102">
        <v>-9.1382317590539547E-5</v>
      </c>
      <c r="F80" s="97">
        <f t="shared" si="2"/>
        <v>0</v>
      </c>
      <c r="J80" s="4">
        <v>20</v>
      </c>
      <c r="K80" s="29" t="s">
        <v>40</v>
      </c>
      <c r="L80" s="35">
        <v>2019</v>
      </c>
      <c r="M80" s="48">
        <v>-1236402757</v>
      </c>
      <c r="N80" s="51">
        <v>13530000000000</v>
      </c>
      <c r="O80" s="76">
        <f t="shared" si="3"/>
        <v>-9.1382317590539547E-5</v>
      </c>
    </row>
    <row r="81" spans="1:15" ht="15.75" thickBot="1" x14ac:dyDescent="0.3">
      <c r="A81" s="6"/>
      <c r="B81" s="28"/>
      <c r="C81" s="36">
        <v>2020</v>
      </c>
      <c r="D81" s="98">
        <v>0</v>
      </c>
      <c r="E81" s="103">
        <v>1.6568962010347378E-5</v>
      </c>
      <c r="F81" s="97">
        <f t="shared" si="2"/>
        <v>0</v>
      </c>
      <c r="J81" s="6"/>
      <c r="K81" s="28"/>
      <c r="L81" s="36">
        <v>2020</v>
      </c>
      <c r="M81" s="12">
        <v>224178056</v>
      </c>
      <c r="N81" s="51">
        <v>13530000000000</v>
      </c>
      <c r="O81" s="76">
        <f t="shared" si="3"/>
        <v>1.6568962010347378E-5</v>
      </c>
    </row>
    <row r="82" spans="1:15" ht="15.75" thickBot="1" x14ac:dyDescent="0.3">
      <c r="A82" s="6"/>
      <c r="B82" s="28"/>
      <c r="C82" s="36">
        <v>2021</v>
      </c>
      <c r="D82" s="98">
        <v>0</v>
      </c>
      <c r="E82" s="103">
        <v>1.2417413155949741E-4</v>
      </c>
      <c r="F82" s="97">
        <f t="shared" si="2"/>
        <v>0</v>
      </c>
      <c r="J82" s="6"/>
      <c r="K82" s="28"/>
      <c r="L82" s="36">
        <v>2021</v>
      </c>
      <c r="M82" s="12">
        <v>1680076000</v>
      </c>
      <c r="N82" s="51">
        <v>13530000000000</v>
      </c>
      <c r="O82" s="76">
        <f t="shared" si="3"/>
        <v>1.2417413155949741E-4</v>
      </c>
    </row>
    <row r="83" spans="1:15" ht="15.75" thickBot="1" x14ac:dyDescent="0.3">
      <c r="A83" s="8"/>
      <c r="B83" s="30"/>
      <c r="C83" s="50">
        <v>2022</v>
      </c>
      <c r="D83" s="105">
        <v>0</v>
      </c>
      <c r="E83" s="104">
        <v>2.1309026977087954E-2</v>
      </c>
      <c r="F83" s="97">
        <f t="shared" si="2"/>
        <v>0</v>
      </c>
      <c r="J83" s="8"/>
      <c r="K83" s="30"/>
      <c r="L83" s="50">
        <v>2022</v>
      </c>
      <c r="M83" s="49">
        <v>288311135000</v>
      </c>
      <c r="N83" s="51">
        <v>13530000000000</v>
      </c>
      <c r="O83" s="76">
        <f t="shared" si="3"/>
        <v>2.1309026977087954E-2</v>
      </c>
    </row>
    <row r="84" spans="1:15" ht="15.75" thickBot="1" x14ac:dyDescent="0.3">
      <c r="A84" s="4">
        <v>21</v>
      </c>
      <c r="B84" s="29" t="s">
        <v>41</v>
      </c>
      <c r="C84" s="35">
        <v>2019</v>
      </c>
      <c r="D84" s="97">
        <v>85.03</v>
      </c>
      <c r="E84" s="100">
        <v>121.79776666666666</v>
      </c>
      <c r="F84" s="97">
        <f t="shared" si="2"/>
        <v>0.69812445931548284</v>
      </c>
      <c r="J84" s="4">
        <v>21</v>
      </c>
      <c r="K84" s="29" t="s">
        <v>41</v>
      </c>
      <c r="L84" s="35">
        <v>2019</v>
      </c>
      <c r="M84" s="14">
        <v>102310124000</v>
      </c>
      <c r="N84" s="18">
        <v>840000000</v>
      </c>
      <c r="O84" s="76">
        <f t="shared" si="3"/>
        <v>121.79776666666666</v>
      </c>
    </row>
    <row r="85" spans="1:15" ht="15.75" thickBot="1" x14ac:dyDescent="0.3">
      <c r="A85" s="6"/>
      <c r="B85" s="28"/>
      <c r="C85" s="36">
        <v>2020</v>
      </c>
      <c r="D85" s="98">
        <v>85.03</v>
      </c>
      <c r="E85" s="101">
        <v>57.93470119047619</v>
      </c>
      <c r="F85" s="97">
        <f t="shared" si="2"/>
        <v>1.4676868656047883</v>
      </c>
      <c r="J85" s="6"/>
      <c r="K85" s="28"/>
      <c r="L85" s="36">
        <v>2020</v>
      </c>
      <c r="M85" s="15">
        <v>48665149000</v>
      </c>
      <c r="N85" s="18">
        <v>840000000</v>
      </c>
      <c r="O85" s="76">
        <f t="shared" si="3"/>
        <v>57.93470119047619</v>
      </c>
    </row>
    <row r="86" spans="1:15" ht="15.75" thickBot="1" x14ac:dyDescent="0.3">
      <c r="A86" s="6"/>
      <c r="B86" s="28"/>
      <c r="C86" s="36">
        <v>2021</v>
      </c>
      <c r="D86" s="111">
        <v>2308946</v>
      </c>
      <c r="E86" s="101">
        <v>13.448751190476191</v>
      </c>
      <c r="F86" s="97">
        <f t="shared" si="2"/>
        <v>171684.78822294617</v>
      </c>
      <c r="J86" s="6"/>
      <c r="K86" s="28"/>
      <c r="L86" s="36">
        <v>2021</v>
      </c>
      <c r="M86" s="15">
        <v>11296951000</v>
      </c>
      <c r="N86" s="18">
        <v>840000000</v>
      </c>
      <c r="O86" s="76">
        <f t="shared" si="3"/>
        <v>13.448751190476191</v>
      </c>
    </row>
    <row r="87" spans="1:15" ht="15.75" thickBot="1" x14ac:dyDescent="0.3">
      <c r="A87" s="8"/>
      <c r="B87" s="30"/>
      <c r="C87" s="50">
        <v>2022</v>
      </c>
      <c r="D87" s="99">
        <v>7.91</v>
      </c>
      <c r="E87" s="110">
        <v>32.613397619047618</v>
      </c>
      <c r="F87" s="97">
        <f t="shared" si="2"/>
        <v>0.24253836084162608</v>
      </c>
      <c r="J87" s="8"/>
      <c r="K87" s="30"/>
      <c r="L87" s="50">
        <v>2022</v>
      </c>
      <c r="M87" s="16">
        <v>27395254000</v>
      </c>
      <c r="N87" s="23">
        <v>840000000</v>
      </c>
      <c r="O87" s="76">
        <f t="shared" si="3"/>
        <v>32.613397619047618</v>
      </c>
    </row>
    <row r="88" spans="1:15" ht="15.75" thickBot="1" x14ac:dyDescent="0.3">
      <c r="A88" s="4">
        <v>22</v>
      </c>
      <c r="B88" s="29" t="s">
        <v>42</v>
      </c>
      <c r="C88" s="35">
        <v>2019</v>
      </c>
      <c r="D88" s="97">
        <v>0</v>
      </c>
      <c r="E88" s="102">
        <v>17.460413469013979</v>
      </c>
      <c r="F88" s="97">
        <f t="shared" si="2"/>
        <v>0</v>
      </c>
      <c r="J88" s="4">
        <v>22</v>
      </c>
      <c r="K88" s="29" t="s">
        <v>42</v>
      </c>
      <c r="L88" s="35">
        <v>2019</v>
      </c>
      <c r="M88" s="51">
        <v>9342718039</v>
      </c>
      <c r="N88" s="14">
        <v>535080000</v>
      </c>
      <c r="O88" s="76">
        <f t="shared" si="3"/>
        <v>17.460413469013979</v>
      </c>
    </row>
    <row r="89" spans="1:15" ht="15.75" thickBot="1" x14ac:dyDescent="0.3">
      <c r="A89" s="6"/>
      <c r="B89" s="28"/>
      <c r="C89" s="36">
        <v>2020</v>
      </c>
      <c r="D89" s="98">
        <v>0</v>
      </c>
      <c r="E89" s="103">
        <v>41.310391468565449</v>
      </c>
      <c r="F89" s="97">
        <f t="shared" si="2"/>
        <v>0</v>
      </c>
      <c r="J89" s="6"/>
      <c r="K89" s="28"/>
      <c r="L89" s="36">
        <v>2020</v>
      </c>
      <c r="M89" s="15">
        <v>22104364267</v>
      </c>
      <c r="N89" s="15">
        <v>535080000</v>
      </c>
      <c r="O89" s="76">
        <f t="shared" si="3"/>
        <v>41.310391468565449</v>
      </c>
    </row>
    <row r="90" spans="1:15" ht="15.75" thickBot="1" x14ac:dyDescent="0.3">
      <c r="A90" s="6"/>
      <c r="B90" s="28"/>
      <c r="C90" s="36">
        <v>2021</v>
      </c>
      <c r="D90" s="98">
        <v>0</v>
      </c>
      <c r="E90" s="103">
        <v>10.239501457725947</v>
      </c>
      <c r="F90" s="97">
        <f t="shared" si="2"/>
        <v>0</v>
      </c>
      <c r="J90" s="6"/>
      <c r="K90" s="28"/>
      <c r="L90" s="36">
        <v>2021</v>
      </c>
      <c r="M90" s="15">
        <v>5478952440</v>
      </c>
      <c r="N90" s="15">
        <v>535080000</v>
      </c>
      <c r="O90" s="76">
        <f t="shared" si="3"/>
        <v>10.239501457725947</v>
      </c>
    </row>
    <row r="91" spans="1:15" ht="15.75" thickBot="1" x14ac:dyDescent="0.3">
      <c r="A91" s="8"/>
      <c r="B91" s="30"/>
      <c r="C91" s="50">
        <v>2022</v>
      </c>
      <c r="D91" s="99">
        <v>0</v>
      </c>
      <c r="E91" s="104">
        <v>514.82397278537792</v>
      </c>
      <c r="F91" s="97">
        <f t="shared" si="2"/>
        <v>0</v>
      </c>
      <c r="J91" s="8"/>
      <c r="K91" s="30"/>
      <c r="L91" s="50">
        <v>2022</v>
      </c>
      <c r="M91" s="16">
        <v>275472011358</v>
      </c>
      <c r="N91" s="47">
        <v>535080000</v>
      </c>
      <c r="O91" s="76">
        <f t="shared" si="3"/>
        <v>514.82397278537792</v>
      </c>
    </row>
    <row r="92" spans="1:15" ht="15.75" thickBot="1" x14ac:dyDescent="0.3">
      <c r="A92" s="4">
        <v>23</v>
      </c>
      <c r="B92" s="29" t="s">
        <v>43</v>
      </c>
      <c r="C92" s="35">
        <v>2019</v>
      </c>
      <c r="D92" s="97">
        <v>0</v>
      </c>
      <c r="E92" s="102">
        <v>31.292368333333332</v>
      </c>
      <c r="F92" s="97">
        <f t="shared" si="2"/>
        <v>0</v>
      </c>
      <c r="J92" s="4">
        <v>23</v>
      </c>
      <c r="K92" s="29" t="s">
        <v>43</v>
      </c>
      <c r="L92" s="35">
        <v>2019</v>
      </c>
      <c r="M92" s="48">
        <v>112652526000</v>
      </c>
      <c r="N92" s="14">
        <v>3600000000</v>
      </c>
      <c r="O92" s="76">
        <f t="shared" si="3"/>
        <v>31.292368333333332</v>
      </c>
    </row>
    <row r="93" spans="1:15" ht="15.75" thickBot="1" x14ac:dyDescent="0.3">
      <c r="A93" s="6"/>
      <c r="B93" s="28"/>
      <c r="C93" s="36">
        <v>2020</v>
      </c>
      <c r="D93" s="98">
        <v>0</v>
      </c>
      <c r="E93" s="103">
        <v>60.656353888888887</v>
      </c>
      <c r="F93" s="97">
        <f t="shared" si="2"/>
        <v>0</v>
      </c>
      <c r="J93" s="6"/>
      <c r="K93" s="28"/>
      <c r="L93" s="36">
        <v>2020</v>
      </c>
      <c r="M93" s="12">
        <v>218362874000</v>
      </c>
      <c r="N93" s="14">
        <v>3600000000</v>
      </c>
      <c r="O93" s="76">
        <f t="shared" si="3"/>
        <v>60.656353888888887</v>
      </c>
    </row>
    <row r="94" spans="1:15" ht="15.75" thickBot="1" x14ac:dyDescent="0.3">
      <c r="A94" s="6"/>
      <c r="B94" s="28"/>
      <c r="C94" s="36">
        <v>2021</v>
      </c>
      <c r="D94" s="98">
        <v>0</v>
      </c>
      <c r="E94" s="103">
        <v>32.969883888888887</v>
      </c>
      <c r="F94" s="97">
        <f t="shared" si="2"/>
        <v>0</v>
      </c>
      <c r="J94" s="6"/>
      <c r="K94" s="28"/>
      <c r="L94" s="36">
        <v>2021</v>
      </c>
      <c r="M94" s="12">
        <v>118691582000</v>
      </c>
      <c r="N94" s="14">
        <v>3600000000</v>
      </c>
      <c r="O94" s="76">
        <f t="shared" si="3"/>
        <v>32.969883888888887</v>
      </c>
    </row>
    <row r="95" spans="1:15" ht="15.75" thickBot="1" x14ac:dyDescent="0.3">
      <c r="A95" s="8"/>
      <c r="B95" s="30"/>
      <c r="C95" s="50">
        <v>2022</v>
      </c>
      <c r="D95" s="99">
        <v>0</v>
      </c>
      <c r="E95" s="104">
        <v>48.550583888888887</v>
      </c>
      <c r="F95" s="97">
        <f t="shared" si="2"/>
        <v>0</v>
      </c>
      <c r="J95" s="8"/>
      <c r="K95" s="30"/>
      <c r="L95" s="50">
        <v>2022</v>
      </c>
      <c r="M95" s="49">
        <v>174782102000</v>
      </c>
      <c r="N95" s="14">
        <v>3600000000</v>
      </c>
      <c r="O95" s="76">
        <f t="shared" si="3"/>
        <v>48.550583888888887</v>
      </c>
    </row>
    <row r="96" spans="1:15" ht="15.75" thickBot="1" x14ac:dyDescent="0.3">
      <c r="A96" s="4">
        <v>24</v>
      </c>
      <c r="B96" s="29" t="s">
        <v>44</v>
      </c>
      <c r="C96" s="35">
        <v>2019</v>
      </c>
      <c r="D96" s="97">
        <v>10.916662000000001</v>
      </c>
      <c r="E96" s="102">
        <v>26.922966666666667</v>
      </c>
      <c r="F96" s="97">
        <f t="shared" si="2"/>
        <v>0.40547767767048953</v>
      </c>
      <c r="J96" s="4">
        <v>24</v>
      </c>
      <c r="K96" s="29" t="s">
        <v>44</v>
      </c>
      <c r="L96" s="35">
        <v>2019</v>
      </c>
      <c r="M96" s="14">
        <v>807689000000</v>
      </c>
      <c r="N96" s="14">
        <v>30000000000</v>
      </c>
      <c r="O96" s="76">
        <f t="shared" si="3"/>
        <v>26.922966666666667</v>
      </c>
    </row>
    <row r="97" spans="1:15" ht="15.75" thickBot="1" x14ac:dyDescent="0.3">
      <c r="A97" s="6"/>
      <c r="B97" s="28"/>
      <c r="C97" s="36">
        <v>2020</v>
      </c>
      <c r="D97" s="98">
        <v>12.205298000000001</v>
      </c>
      <c r="E97" s="103">
        <v>31.133866666666666</v>
      </c>
      <c r="F97" s="97">
        <f t="shared" si="2"/>
        <v>0.39202641068247229</v>
      </c>
      <c r="J97" s="6"/>
      <c r="K97" s="28"/>
      <c r="L97" s="36">
        <v>2020</v>
      </c>
      <c r="M97" s="15">
        <v>934016000000</v>
      </c>
      <c r="N97" s="15">
        <v>30000000000</v>
      </c>
      <c r="O97" s="76">
        <f t="shared" si="3"/>
        <v>31.133866666666666</v>
      </c>
    </row>
    <row r="98" spans="1:15" ht="15.75" thickBot="1" x14ac:dyDescent="0.3">
      <c r="A98" s="6"/>
      <c r="B98" s="28"/>
      <c r="C98" s="36">
        <v>2021</v>
      </c>
      <c r="D98" s="98">
        <v>15.184085</v>
      </c>
      <c r="E98" s="103">
        <v>42.029933333333332</v>
      </c>
      <c r="F98" s="97">
        <f t="shared" si="2"/>
        <v>0.36126835794806561</v>
      </c>
      <c r="J98" s="6"/>
      <c r="K98" s="28"/>
      <c r="L98" s="36">
        <v>2021</v>
      </c>
      <c r="M98" s="15">
        <v>1260898000000</v>
      </c>
      <c r="N98" s="15">
        <v>30000000000</v>
      </c>
      <c r="O98" s="76">
        <f t="shared" si="3"/>
        <v>42.029933333333332</v>
      </c>
    </row>
    <row r="99" spans="1:15" ht="15.75" thickBot="1" x14ac:dyDescent="0.3">
      <c r="A99" s="8"/>
      <c r="B99" s="30"/>
      <c r="C99" s="50">
        <v>2022</v>
      </c>
      <c r="D99" s="99">
        <v>13.5</v>
      </c>
      <c r="E99" s="104">
        <v>36.823799999999999</v>
      </c>
      <c r="F99" s="97">
        <f t="shared" si="2"/>
        <v>0.36661072458572991</v>
      </c>
      <c r="J99" s="8"/>
      <c r="K99" s="30"/>
      <c r="L99" s="50">
        <v>2022</v>
      </c>
      <c r="M99" s="16">
        <v>1104714000000</v>
      </c>
      <c r="N99" s="47">
        <v>30000000000</v>
      </c>
      <c r="O99" s="76">
        <f t="shared" si="3"/>
        <v>36.823799999999999</v>
      </c>
    </row>
    <row r="100" spans="1:15" ht="15.75" thickBot="1" x14ac:dyDescent="0.3">
      <c r="A100" s="4">
        <v>25</v>
      </c>
      <c r="B100" s="29" t="s">
        <v>45</v>
      </c>
      <c r="C100" s="35">
        <v>2019</v>
      </c>
      <c r="D100" s="97">
        <v>420</v>
      </c>
      <c r="E100" s="100">
        <v>0.721896606367877</v>
      </c>
      <c r="F100" s="97">
        <f t="shared" si="2"/>
        <v>581.80076799802669</v>
      </c>
      <c r="J100" s="4">
        <v>25</v>
      </c>
      <c r="K100" s="29" t="s">
        <v>45</v>
      </c>
      <c r="L100" s="35">
        <v>2019</v>
      </c>
      <c r="M100" s="48">
        <v>145149344561</v>
      </c>
      <c r="N100" s="14">
        <v>201066667000</v>
      </c>
      <c r="O100" s="76">
        <f t="shared" si="3"/>
        <v>0.721896606367877</v>
      </c>
    </row>
    <row r="101" spans="1:15" ht="15.75" thickBot="1" x14ac:dyDescent="0.3">
      <c r="A101" s="6"/>
      <c r="B101" s="28"/>
      <c r="C101" s="36">
        <v>2020</v>
      </c>
      <c r="D101" s="98">
        <v>420</v>
      </c>
      <c r="E101" s="101">
        <v>-0.2724299757403349</v>
      </c>
      <c r="F101" s="97">
        <f t="shared" si="2"/>
        <v>-1541.6805689558944</v>
      </c>
      <c r="J101" s="6"/>
      <c r="K101" s="28"/>
      <c r="L101" s="36">
        <v>2020</v>
      </c>
      <c r="M101" s="12">
        <v>-54776587213</v>
      </c>
      <c r="N101" s="15">
        <v>201066667000</v>
      </c>
      <c r="O101" s="76">
        <f t="shared" si="3"/>
        <v>-0.2724299757403349</v>
      </c>
    </row>
    <row r="102" spans="1:15" ht="15.75" thickBot="1" x14ac:dyDescent="0.3">
      <c r="A102" s="6"/>
      <c r="B102" s="28"/>
      <c r="C102" s="36">
        <v>2021</v>
      </c>
      <c r="D102" s="98">
        <v>420</v>
      </c>
      <c r="E102" s="101">
        <v>-0.38050871344577469</v>
      </c>
      <c r="F102" s="97">
        <f t="shared" si="2"/>
        <v>-1103.7854986200023</v>
      </c>
      <c r="J102" s="6"/>
      <c r="K102" s="28"/>
      <c r="L102" s="36">
        <v>2021</v>
      </c>
      <c r="M102" s="12">
        <v>-76507618777</v>
      </c>
      <c r="N102" s="15">
        <v>201066667000</v>
      </c>
      <c r="O102" s="76">
        <f t="shared" si="3"/>
        <v>-0.38050871344577469</v>
      </c>
    </row>
    <row r="103" spans="1:15" ht="15.75" thickBot="1" x14ac:dyDescent="0.3">
      <c r="A103" s="8"/>
      <c r="B103" s="30"/>
      <c r="C103" s="50">
        <v>2022</v>
      </c>
      <c r="D103" s="99">
        <v>420</v>
      </c>
      <c r="E103" s="110">
        <v>9.0066994306918113E-2</v>
      </c>
      <c r="F103" s="97">
        <f t="shared" si="2"/>
        <v>4663.1954716816781</v>
      </c>
      <c r="J103" s="8"/>
      <c r="K103" s="30"/>
      <c r="L103" s="50">
        <v>2022</v>
      </c>
      <c r="M103" s="49">
        <v>18109470352</v>
      </c>
      <c r="N103" s="16">
        <v>201066667000</v>
      </c>
      <c r="O103" s="76">
        <f t="shared" si="3"/>
        <v>9.0066994306918113E-2</v>
      </c>
    </row>
    <row r="104" spans="1:15" ht="15.75" thickBot="1" x14ac:dyDescent="0.3">
      <c r="A104" s="4">
        <v>26</v>
      </c>
      <c r="B104" s="29" t="s">
        <v>46</v>
      </c>
      <c r="C104" s="5">
        <v>2019</v>
      </c>
      <c r="D104" s="109">
        <v>40</v>
      </c>
      <c r="E104" s="102">
        <v>132.25664730533333</v>
      </c>
      <c r="F104" s="97">
        <f t="shared" si="2"/>
        <v>0.3024422652092057</v>
      </c>
      <c r="J104" s="4">
        <v>26</v>
      </c>
      <c r="K104" s="29" t="s">
        <v>46</v>
      </c>
      <c r="L104" s="35">
        <v>2019</v>
      </c>
      <c r="M104" s="17">
        <v>595154912874</v>
      </c>
      <c r="N104" s="51">
        <v>4500000000</v>
      </c>
      <c r="O104" s="76">
        <f t="shared" si="3"/>
        <v>132.25664730533333</v>
      </c>
    </row>
    <row r="105" spans="1:15" ht="15.75" thickBot="1" x14ac:dyDescent="0.3">
      <c r="A105" s="6"/>
      <c r="B105" s="28"/>
      <c r="C105" s="7">
        <v>2020</v>
      </c>
      <c r="D105" s="36">
        <v>60</v>
      </c>
      <c r="E105" s="103">
        <v>185.41550037377777</v>
      </c>
      <c r="F105" s="97">
        <f t="shared" si="2"/>
        <v>0.32359754108500333</v>
      </c>
      <c r="J105" s="6"/>
      <c r="K105" s="28"/>
      <c r="L105" s="36">
        <v>2020</v>
      </c>
      <c r="M105" s="18">
        <v>834369751682</v>
      </c>
      <c r="N105" s="15">
        <v>4500000000</v>
      </c>
      <c r="O105" s="76">
        <f t="shared" si="3"/>
        <v>185.41550037377777</v>
      </c>
    </row>
    <row r="106" spans="1:15" ht="15.75" thickBot="1" x14ac:dyDescent="0.3">
      <c r="A106" s="6"/>
      <c r="B106" s="28"/>
      <c r="C106" s="7">
        <v>2021</v>
      </c>
      <c r="D106" s="36">
        <v>20</v>
      </c>
      <c r="E106" s="103">
        <v>195.07058614288889</v>
      </c>
      <c r="F106" s="97">
        <f t="shared" si="2"/>
        <v>0.10252698982177678</v>
      </c>
      <c r="J106" s="6"/>
      <c r="K106" s="28"/>
      <c r="L106" s="36">
        <v>2021</v>
      </c>
      <c r="M106" s="18">
        <v>877817637643</v>
      </c>
      <c r="N106" s="15">
        <v>4500000000</v>
      </c>
      <c r="O106" s="76">
        <f t="shared" si="3"/>
        <v>195.07058614288889</v>
      </c>
    </row>
    <row r="107" spans="1:15" ht="15.75" thickBot="1" x14ac:dyDescent="0.3">
      <c r="A107" s="8"/>
      <c r="B107" s="30"/>
      <c r="C107" s="9">
        <v>2022</v>
      </c>
      <c r="D107" s="50">
        <v>50</v>
      </c>
      <c r="E107" s="104">
        <v>230.05745029711869</v>
      </c>
      <c r="F107" s="97">
        <f t="shared" si="2"/>
        <v>0.21733701705997832</v>
      </c>
      <c r="J107" s="8"/>
      <c r="K107" s="30"/>
      <c r="L107" s="50">
        <v>2022</v>
      </c>
      <c r="M107" s="23">
        <v>1037527882044</v>
      </c>
      <c r="N107" s="47">
        <v>4509864300</v>
      </c>
      <c r="O107" s="76">
        <f t="shared" si="3"/>
        <v>230.05745029711869</v>
      </c>
    </row>
    <row r="108" spans="1:15" ht="15.75" thickBot="1" x14ac:dyDescent="0.3">
      <c r="A108" s="4">
        <v>27</v>
      </c>
      <c r="B108" s="29" t="s">
        <v>47</v>
      </c>
      <c r="C108" s="5">
        <v>2019</v>
      </c>
      <c r="D108" s="35">
        <v>155</v>
      </c>
      <c r="E108" s="102">
        <v>968.91703800786365</v>
      </c>
      <c r="F108" s="97">
        <f t="shared" si="2"/>
        <v>0.15997241654320257</v>
      </c>
      <c r="J108" s="4">
        <v>27</v>
      </c>
      <c r="K108" s="29" t="s">
        <v>47</v>
      </c>
      <c r="L108" s="35">
        <v>2019</v>
      </c>
      <c r="M108" s="17">
        <v>7392837000000</v>
      </c>
      <c r="N108" s="14">
        <v>7630000000</v>
      </c>
      <c r="O108" s="76">
        <f t="shared" si="3"/>
        <v>968.91703800786365</v>
      </c>
    </row>
    <row r="109" spans="1:15" ht="15.75" thickBot="1" x14ac:dyDescent="0.3">
      <c r="A109" s="6"/>
      <c r="B109" s="28"/>
      <c r="C109" s="7">
        <v>2020</v>
      </c>
      <c r="D109" s="36">
        <v>87</v>
      </c>
      <c r="E109" s="103">
        <v>938.86448230668418</v>
      </c>
      <c r="F109" s="97">
        <f t="shared" si="2"/>
        <v>9.2665130739902749E-2</v>
      </c>
      <c r="J109" s="6"/>
      <c r="K109" s="28"/>
      <c r="L109" s="36">
        <v>2020</v>
      </c>
      <c r="M109" s="18">
        <v>7163536000000</v>
      </c>
      <c r="N109" s="15">
        <v>7630000000</v>
      </c>
      <c r="O109" s="76">
        <f t="shared" si="3"/>
        <v>938.86448230668418</v>
      </c>
    </row>
    <row r="110" spans="1:15" ht="15.75" thickBot="1" x14ac:dyDescent="0.3">
      <c r="A110" s="6"/>
      <c r="B110" s="28"/>
      <c r="C110" s="7">
        <v>2021</v>
      </c>
      <c r="D110" s="36">
        <v>66</v>
      </c>
      <c r="E110" s="103">
        <v>754.67208387942333</v>
      </c>
      <c r="F110" s="97">
        <f t="shared" si="2"/>
        <v>8.7455202610283722E-2</v>
      </c>
      <c r="J110" s="6"/>
      <c r="K110" s="28"/>
      <c r="L110" s="36">
        <v>2021</v>
      </c>
      <c r="M110" s="18">
        <v>5758148000000</v>
      </c>
      <c r="N110" s="15">
        <v>7630000000</v>
      </c>
      <c r="O110" s="76">
        <f t="shared" si="3"/>
        <v>754.67208387942333</v>
      </c>
    </row>
    <row r="111" spans="1:15" ht="15.75" thickBot="1" x14ac:dyDescent="0.3">
      <c r="A111" s="8"/>
      <c r="B111" s="30"/>
      <c r="C111" s="9">
        <v>2022</v>
      </c>
      <c r="D111" s="50">
        <v>69</v>
      </c>
      <c r="E111" s="104">
        <v>703.11415465268681</v>
      </c>
      <c r="F111" s="112">
        <f t="shared" si="2"/>
        <v>9.813484701368802E-2</v>
      </c>
      <c r="J111" s="8"/>
      <c r="K111" s="30"/>
      <c r="L111" s="50">
        <v>2022</v>
      </c>
      <c r="M111" s="19">
        <v>5364761000000</v>
      </c>
      <c r="N111" s="16">
        <v>7630000000</v>
      </c>
      <c r="O111" s="76">
        <f t="shared" si="3"/>
        <v>703.11415465268681</v>
      </c>
    </row>
  </sheetData>
  <mergeCells count="1">
    <mergeCell ref="A1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D05A2-C430-42F8-B456-7A9A0F091A51}">
  <dimension ref="A1:G111"/>
  <sheetViews>
    <sheetView topLeftCell="C1" zoomScale="85" zoomScaleNormal="85" workbookViewId="0">
      <selection activeCell="G4" sqref="G4:G111"/>
    </sheetView>
  </sheetViews>
  <sheetFormatPr defaultRowHeight="15" x14ac:dyDescent="0.25"/>
  <cols>
    <col min="2" max="2" width="15.140625" style="31" customWidth="1"/>
    <col min="4" max="4" width="39.42578125" style="73" customWidth="1"/>
    <col min="5" max="5" width="36.42578125" style="73" customWidth="1"/>
    <col min="6" max="6" width="19.7109375" customWidth="1"/>
    <col min="7" max="7" width="27.85546875" style="77" customWidth="1"/>
  </cols>
  <sheetData>
    <row r="1" spans="1:7" x14ac:dyDescent="0.25">
      <c r="A1" s="140" t="s">
        <v>20</v>
      </c>
      <c r="B1" s="141"/>
      <c r="C1" s="141"/>
      <c r="D1" s="141"/>
      <c r="E1" s="141"/>
      <c r="F1" s="141"/>
      <c r="G1" s="142"/>
    </row>
    <row r="2" spans="1:7" ht="15.75" thickBot="1" x14ac:dyDescent="0.3">
      <c r="A2" s="143"/>
      <c r="B2" s="144"/>
      <c r="C2" s="144"/>
      <c r="D2" s="144"/>
      <c r="E2" s="144"/>
      <c r="F2" s="144"/>
      <c r="G2" s="145"/>
    </row>
    <row r="3" spans="1:7" ht="15.75" thickBot="1" x14ac:dyDescent="0.3">
      <c r="A3" s="2" t="s">
        <v>4</v>
      </c>
      <c r="B3" s="3" t="s">
        <v>5</v>
      </c>
      <c r="C3" s="24" t="s">
        <v>6</v>
      </c>
      <c r="D3" s="81" t="s">
        <v>16</v>
      </c>
      <c r="E3" s="80" t="s">
        <v>17</v>
      </c>
      <c r="F3" s="25">
        <v>1</v>
      </c>
      <c r="G3" s="52" t="s">
        <v>10</v>
      </c>
    </row>
    <row r="4" spans="1:7" ht="15.75" thickBot="1" x14ac:dyDescent="0.3">
      <c r="A4" s="4">
        <v>1</v>
      </c>
      <c r="B4" s="27" t="s">
        <v>21</v>
      </c>
      <c r="C4" s="35">
        <v>2019</v>
      </c>
      <c r="D4" s="14">
        <v>83885000000</v>
      </c>
      <c r="E4" s="17">
        <v>567937000000</v>
      </c>
      <c r="F4" s="25">
        <v>1</v>
      </c>
      <c r="G4" s="76">
        <f>SUM(D4/E4)*F4</f>
        <v>0.14770124151094224</v>
      </c>
    </row>
    <row r="5" spans="1:7" ht="15.75" thickBot="1" x14ac:dyDescent="0.3">
      <c r="A5" s="6"/>
      <c r="B5" s="28"/>
      <c r="C5" s="36">
        <v>2020</v>
      </c>
      <c r="D5" s="15">
        <v>135789000000</v>
      </c>
      <c r="E5" s="18">
        <v>700508000000</v>
      </c>
      <c r="F5" s="25">
        <v>1</v>
      </c>
      <c r="G5" s="76">
        <f t="shared" ref="G5:G68" si="0">SUM(D5/E5)*F5</f>
        <v>0.19384361063685213</v>
      </c>
    </row>
    <row r="6" spans="1:7" ht="15.75" thickBot="1" x14ac:dyDescent="0.3">
      <c r="A6" s="6"/>
      <c r="B6" s="28"/>
      <c r="C6" s="36">
        <v>2021</v>
      </c>
      <c r="D6" s="15">
        <v>265758000000</v>
      </c>
      <c r="E6" s="18">
        <v>969817000000</v>
      </c>
      <c r="F6" s="25">
        <v>1</v>
      </c>
      <c r="G6" s="76">
        <f t="shared" si="0"/>
        <v>0.27402901784563477</v>
      </c>
    </row>
    <row r="7" spans="1:7" ht="15.75" thickBot="1" x14ac:dyDescent="0.3">
      <c r="A7" s="6"/>
      <c r="B7" s="28"/>
      <c r="C7" s="36">
        <v>2022</v>
      </c>
      <c r="D7" s="15">
        <v>364972000000</v>
      </c>
      <c r="E7" s="19">
        <v>1334836000000</v>
      </c>
      <c r="F7" s="25">
        <v>1</v>
      </c>
      <c r="G7" s="76">
        <f t="shared" si="0"/>
        <v>0.27342085469675675</v>
      </c>
    </row>
    <row r="8" spans="1:7" ht="15.75" thickBot="1" x14ac:dyDescent="0.3">
      <c r="A8" s="4">
        <v>2</v>
      </c>
      <c r="B8" s="29" t="s">
        <v>22</v>
      </c>
      <c r="C8" s="35">
        <v>2019</v>
      </c>
      <c r="D8" s="14">
        <v>-7383289239</v>
      </c>
      <c r="E8" s="17">
        <v>380730523614</v>
      </c>
      <c r="F8" s="25">
        <v>1</v>
      </c>
      <c r="G8" s="76">
        <f t="shared" si="0"/>
        <v>-1.9392427927542467E-2</v>
      </c>
    </row>
    <row r="9" spans="1:7" ht="15.75" thickBot="1" x14ac:dyDescent="0.3">
      <c r="A9" s="6"/>
      <c r="B9" s="28"/>
      <c r="C9" s="36">
        <v>2020</v>
      </c>
      <c r="D9" s="15">
        <v>-10506939189</v>
      </c>
      <c r="E9" s="18">
        <v>372883080340</v>
      </c>
      <c r="F9" s="25">
        <v>1</v>
      </c>
      <c r="G9" s="76">
        <f t="shared" si="0"/>
        <v>-2.8177570243786944E-2</v>
      </c>
    </row>
    <row r="10" spans="1:7" ht="15.75" thickBot="1" x14ac:dyDescent="0.3">
      <c r="A10" s="6"/>
      <c r="B10" s="28"/>
      <c r="C10" s="36">
        <v>2021</v>
      </c>
      <c r="D10" s="15">
        <v>-8932197718</v>
      </c>
      <c r="E10" s="18">
        <v>363835661084</v>
      </c>
      <c r="F10" s="25">
        <v>1</v>
      </c>
      <c r="G10" s="76">
        <f t="shared" si="0"/>
        <v>-2.4550088607003789E-2</v>
      </c>
    </row>
    <row r="11" spans="1:7" ht="15.75" thickBot="1" x14ac:dyDescent="0.3">
      <c r="A11" s="6"/>
      <c r="B11" s="28"/>
      <c r="C11" s="36">
        <v>2022</v>
      </c>
      <c r="D11" s="47">
        <v>-16129026748</v>
      </c>
      <c r="E11" s="23">
        <v>348916160333</v>
      </c>
      <c r="F11" s="25">
        <v>1</v>
      </c>
      <c r="G11" s="76">
        <f t="shared" si="0"/>
        <v>-4.6226081166910453E-2</v>
      </c>
    </row>
    <row r="12" spans="1:7" ht="15.75" thickBot="1" x14ac:dyDescent="0.3">
      <c r="A12" s="4">
        <v>3</v>
      </c>
      <c r="B12" s="29" t="s">
        <v>23</v>
      </c>
      <c r="C12" s="35">
        <v>2019</v>
      </c>
      <c r="D12" s="14">
        <v>76758829457</v>
      </c>
      <c r="E12" s="78">
        <v>935392483850</v>
      </c>
      <c r="F12" s="25">
        <v>1</v>
      </c>
      <c r="G12" s="76">
        <f t="shared" si="0"/>
        <v>8.2060558302827977E-2</v>
      </c>
    </row>
    <row r="13" spans="1:7" ht="15.75" thickBot="1" x14ac:dyDescent="0.3">
      <c r="A13" s="6"/>
      <c r="B13" s="28"/>
      <c r="C13" s="36">
        <v>2020</v>
      </c>
      <c r="D13" s="15">
        <v>44045828312</v>
      </c>
      <c r="E13" s="79">
        <v>961711929701</v>
      </c>
      <c r="F13" s="25">
        <v>1</v>
      </c>
      <c r="G13" s="76">
        <f t="shared" si="0"/>
        <v>4.579939891740141E-2</v>
      </c>
    </row>
    <row r="14" spans="1:7" ht="15.75" thickBot="1" x14ac:dyDescent="0.3">
      <c r="A14" s="6"/>
      <c r="B14" s="28"/>
      <c r="C14" s="36">
        <v>2021</v>
      </c>
      <c r="D14" s="15">
        <v>100066615090</v>
      </c>
      <c r="E14" s="79">
        <v>1022814971132</v>
      </c>
      <c r="F14" s="25">
        <v>1</v>
      </c>
      <c r="G14" s="76">
        <f t="shared" si="0"/>
        <v>9.7834523265973819E-2</v>
      </c>
    </row>
    <row r="15" spans="1:7" ht="15.75" thickBot="1" x14ac:dyDescent="0.3">
      <c r="A15" s="6"/>
      <c r="B15" s="28"/>
      <c r="C15" s="36">
        <v>2022</v>
      </c>
      <c r="D15" s="16">
        <v>121257336904</v>
      </c>
      <c r="E15" s="16">
        <v>941454031015</v>
      </c>
      <c r="F15" s="25">
        <v>1</v>
      </c>
      <c r="G15" s="76">
        <f t="shared" si="0"/>
        <v>0.12879793692451461</v>
      </c>
    </row>
    <row r="16" spans="1:7" ht="15.75" thickBot="1" x14ac:dyDescent="0.3">
      <c r="A16" s="4">
        <v>4</v>
      </c>
      <c r="B16" s="29" t="s">
        <v>24</v>
      </c>
      <c r="C16" s="35">
        <v>2019</v>
      </c>
      <c r="D16" s="14">
        <v>7221065916</v>
      </c>
      <c r="E16" s="17">
        <v>389671404669</v>
      </c>
      <c r="F16" s="25">
        <v>1</v>
      </c>
      <c r="G16" s="76">
        <f t="shared" si="0"/>
        <v>1.8531167105099274E-2</v>
      </c>
    </row>
    <row r="17" spans="1:7" ht="15.75" thickBot="1" x14ac:dyDescent="0.3">
      <c r="A17" s="6"/>
      <c r="B17" s="28"/>
      <c r="C17" s="36">
        <v>2020</v>
      </c>
      <c r="D17" s="15">
        <v>249076655</v>
      </c>
      <c r="E17" s="18">
        <v>385357367073</v>
      </c>
      <c r="F17" s="25">
        <v>1</v>
      </c>
      <c r="G17" s="76">
        <f t="shared" si="0"/>
        <v>6.4635238945053377E-4</v>
      </c>
    </row>
    <row r="18" spans="1:7" ht="15.75" thickBot="1" x14ac:dyDescent="0.3">
      <c r="A18" s="6"/>
      <c r="B18" s="28"/>
      <c r="C18" s="36">
        <v>2021</v>
      </c>
      <c r="D18" s="15">
        <v>-98210943293</v>
      </c>
      <c r="E18" s="18">
        <v>349514463085</v>
      </c>
      <c r="F18" s="25">
        <v>1</v>
      </c>
      <c r="G18" s="76">
        <f t="shared" si="0"/>
        <v>-0.28099250150090538</v>
      </c>
    </row>
    <row r="19" spans="1:7" ht="15.75" thickBot="1" x14ac:dyDescent="0.3">
      <c r="A19" s="6"/>
      <c r="B19" s="28"/>
      <c r="C19" s="36">
        <v>2022</v>
      </c>
      <c r="D19" s="47">
        <v>-7529603579</v>
      </c>
      <c r="E19" s="23">
        <v>340057786495</v>
      </c>
      <c r="F19" s="25">
        <v>1</v>
      </c>
      <c r="G19" s="76">
        <f t="shared" si="0"/>
        <v>-2.2142129596878706E-2</v>
      </c>
    </row>
    <row r="20" spans="1:7" ht="15.75" thickBot="1" x14ac:dyDescent="0.3">
      <c r="A20" s="4">
        <v>5</v>
      </c>
      <c r="B20" s="29" t="s">
        <v>25</v>
      </c>
      <c r="C20" s="35">
        <v>2019</v>
      </c>
      <c r="D20" s="14">
        <v>130756461708</v>
      </c>
      <c r="E20" s="14">
        <v>766299436026</v>
      </c>
      <c r="F20" s="25">
        <v>1</v>
      </c>
      <c r="G20" s="76">
        <f t="shared" si="0"/>
        <v>0.17063363948967272</v>
      </c>
    </row>
    <row r="21" spans="1:7" ht="15.75" thickBot="1" x14ac:dyDescent="0.3">
      <c r="A21" s="6"/>
      <c r="B21" s="28"/>
      <c r="C21" s="36">
        <v>2020</v>
      </c>
      <c r="D21" s="15">
        <v>132772234495</v>
      </c>
      <c r="E21" s="15">
        <v>894746110680</v>
      </c>
      <c r="F21" s="25">
        <v>1</v>
      </c>
      <c r="G21" s="76">
        <f t="shared" si="0"/>
        <v>0.14839096019550635</v>
      </c>
    </row>
    <row r="22" spans="1:7" ht="15.75" thickBot="1" x14ac:dyDescent="0.3">
      <c r="A22" s="6"/>
      <c r="B22" s="28"/>
      <c r="C22" s="36">
        <v>2021</v>
      </c>
      <c r="D22" s="15">
        <v>180711667020</v>
      </c>
      <c r="E22" s="15">
        <v>1001579893307</v>
      </c>
      <c r="F22" s="25">
        <v>1</v>
      </c>
      <c r="G22" s="76">
        <f t="shared" si="0"/>
        <v>0.18042661222294429</v>
      </c>
    </row>
    <row r="23" spans="1:7" ht="15.75" thickBot="1" x14ac:dyDescent="0.3">
      <c r="A23" s="6"/>
      <c r="B23" s="28"/>
      <c r="C23" s="36">
        <v>2022</v>
      </c>
      <c r="D23" s="16">
        <v>195598848689</v>
      </c>
      <c r="E23" s="16">
        <v>1185150863287</v>
      </c>
      <c r="F23" s="25">
        <v>1</v>
      </c>
      <c r="G23" s="76">
        <f t="shared" si="0"/>
        <v>0.16504130802935013</v>
      </c>
    </row>
    <row r="24" spans="1:7" ht="15.75" thickBot="1" x14ac:dyDescent="0.3">
      <c r="A24" s="4">
        <v>6</v>
      </c>
      <c r="B24" s="29" t="s">
        <v>26</v>
      </c>
      <c r="C24" s="5">
        <v>2019</v>
      </c>
      <c r="D24" s="48">
        <v>7957208221</v>
      </c>
      <c r="E24" s="14">
        <v>109361193193</v>
      </c>
      <c r="F24" s="25">
        <v>1</v>
      </c>
      <c r="G24" s="76">
        <f t="shared" si="0"/>
        <v>7.2760802883314976E-2</v>
      </c>
    </row>
    <row r="25" spans="1:7" ht="15.75" thickBot="1" x14ac:dyDescent="0.3">
      <c r="A25" s="6"/>
      <c r="B25" s="28"/>
      <c r="C25" s="7">
        <v>2020</v>
      </c>
      <c r="D25" s="12">
        <v>2738128648</v>
      </c>
      <c r="E25" s="15">
        <v>112068982561</v>
      </c>
      <c r="F25" s="25">
        <v>1</v>
      </c>
      <c r="G25" s="76">
        <f t="shared" si="0"/>
        <v>2.4432528835617969E-2</v>
      </c>
    </row>
    <row r="26" spans="1:7" ht="15.75" thickBot="1" x14ac:dyDescent="0.3">
      <c r="A26" s="6"/>
      <c r="B26" s="28"/>
      <c r="C26" s="7">
        <v>2021</v>
      </c>
      <c r="D26" s="12">
        <v>8532631708</v>
      </c>
      <c r="E26" s="15">
        <v>218832136935</v>
      </c>
      <c r="F26" s="25">
        <v>1</v>
      </c>
      <c r="G26" s="76">
        <f t="shared" si="0"/>
        <v>3.8991675662950996E-2</v>
      </c>
    </row>
    <row r="27" spans="1:7" ht="15.75" thickBot="1" x14ac:dyDescent="0.3">
      <c r="A27" s="6"/>
      <c r="B27" s="28"/>
      <c r="C27" s="7">
        <v>2022</v>
      </c>
      <c r="D27" s="12">
        <v>6621236433</v>
      </c>
      <c r="E27" s="16">
        <v>204293087838</v>
      </c>
      <c r="F27" s="25">
        <v>1</v>
      </c>
      <c r="G27" s="76">
        <f t="shared" si="0"/>
        <v>3.2410477040958417E-2</v>
      </c>
    </row>
    <row r="28" spans="1:7" ht="15.75" thickBot="1" x14ac:dyDescent="0.3">
      <c r="A28" s="4">
        <v>7</v>
      </c>
      <c r="B28" s="29" t="s">
        <v>27</v>
      </c>
      <c r="C28" s="35">
        <v>2019</v>
      </c>
      <c r="D28" s="14">
        <v>1827667171</v>
      </c>
      <c r="E28" s="17">
        <v>74051619874</v>
      </c>
      <c r="F28" s="25">
        <v>1</v>
      </c>
      <c r="G28" s="76">
        <f t="shared" si="0"/>
        <v>2.4680988398495599E-2</v>
      </c>
    </row>
    <row r="29" spans="1:7" ht="15.75" thickBot="1" x14ac:dyDescent="0.3">
      <c r="A29" s="6"/>
      <c r="B29" s="28"/>
      <c r="C29" s="36">
        <v>2020</v>
      </c>
      <c r="D29" s="15">
        <v>-17398564059</v>
      </c>
      <c r="E29" s="18">
        <v>56241516258</v>
      </c>
      <c r="F29" s="25">
        <v>1</v>
      </c>
      <c r="G29" s="76">
        <f t="shared" si="0"/>
        <v>-0.30935446297689678</v>
      </c>
    </row>
    <row r="30" spans="1:7" ht="15.75" thickBot="1" x14ac:dyDescent="0.3">
      <c r="A30" s="6"/>
      <c r="B30" s="28"/>
      <c r="C30" s="36">
        <v>2021</v>
      </c>
      <c r="D30" s="15">
        <v>-14658771261</v>
      </c>
      <c r="E30" s="18">
        <v>43740688728</v>
      </c>
      <c r="F30" s="25">
        <v>1</v>
      </c>
      <c r="G30" s="76">
        <f t="shared" si="0"/>
        <v>-0.33512895400790499</v>
      </c>
    </row>
    <row r="31" spans="1:7" ht="15.75" thickBot="1" x14ac:dyDescent="0.3">
      <c r="A31" s="6"/>
      <c r="B31" s="28"/>
      <c r="C31" s="36">
        <v>2022</v>
      </c>
      <c r="D31" s="16">
        <v>-22068477089</v>
      </c>
      <c r="E31" s="19">
        <v>41655447592</v>
      </c>
      <c r="F31" s="25">
        <v>1</v>
      </c>
      <c r="G31" s="76">
        <f t="shared" si="0"/>
        <v>-0.52978609917129516</v>
      </c>
    </row>
    <row r="32" spans="1:7" ht="15.75" thickBot="1" x14ac:dyDescent="0.3">
      <c r="A32" s="4">
        <v>8</v>
      </c>
      <c r="B32" s="29" t="s">
        <v>28</v>
      </c>
      <c r="C32" s="35">
        <v>2019</v>
      </c>
      <c r="D32" s="14">
        <v>10880704000000</v>
      </c>
      <c r="E32" s="12">
        <v>50930758000000</v>
      </c>
      <c r="F32" s="25">
        <v>1</v>
      </c>
      <c r="G32" s="76">
        <f t="shared" si="0"/>
        <v>0.21363718953485827</v>
      </c>
    </row>
    <row r="33" spans="1:7" ht="15.75" thickBot="1" x14ac:dyDescent="0.3">
      <c r="A33" s="6"/>
      <c r="B33" s="28"/>
      <c r="C33" s="36">
        <v>2020</v>
      </c>
      <c r="D33" s="15">
        <v>7647729000000</v>
      </c>
      <c r="E33" s="12">
        <v>58522468000000</v>
      </c>
      <c r="F33" s="25">
        <v>1</v>
      </c>
      <c r="G33" s="76">
        <f t="shared" si="0"/>
        <v>0.13068022011648586</v>
      </c>
    </row>
    <row r="34" spans="1:7" ht="15.75" thickBot="1" x14ac:dyDescent="0.3">
      <c r="A34" s="6"/>
      <c r="B34" s="28"/>
      <c r="C34" s="36">
        <v>2021</v>
      </c>
      <c r="D34" s="15">
        <v>5605321000000</v>
      </c>
      <c r="E34" s="12">
        <v>59288274000000</v>
      </c>
      <c r="F34" s="25">
        <v>1</v>
      </c>
      <c r="G34" s="76">
        <f t="shared" si="0"/>
        <v>9.454350113143789E-2</v>
      </c>
    </row>
    <row r="35" spans="1:7" ht="15.75" thickBot="1" x14ac:dyDescent="0.3">
      <c r="A35" s="6"/>
      <c r="B35" s="28"/>
      <c r="C35" s="36">
        <v>2022</v>
      </c>
      <c r="D35" s="16">
        <v>2779742000000</v>
      </c>
      <c r="E35" s="19">
        <v>57855966000000</v>
      </c>
      <c r="F35" s="25">
        <v>1</v>
      </c>
      <c r="G35" s="76">
        <f t="shared" si="0"/>
        <v>4.8045900746000854E-2</v>
      </c>
    </row>
    <row r="36" spans="1:7" ht="15.75" thickBot="1" x14ac:dyDescent="0.3">
      <c r="A36" s="4">
        <v>9</v>
      </c>
      <c r="B36" s="29" t="s">
        <v>29</v>
      </c>
      <c r="C36" s="35">
        <v>2019</v>
      </c>
      <c r="D36" s="14">
        <v>13721513000000</v>
      </c>
      <c r="E36" s="88">
        <v>35679730000000</v>
      </c>
      <c r="F36" s="25">
        <v>1</v>
      </c>
      <c r="G36" s="76">
        <f t="shared" si="0"/>
        <v>0.38457446286729186</v>
      </c>
    </row>
    <row r="37" spans="1:7" ht="15.75" thickBot="1" x14ac:dyDescent="0.3">
      <c r="A37" s="6"/>
      <c r="B37" s="28"/>
      <c r="C37" s="36">
        <v>2020</v>
      </c>
      <c r="D37" s="15">
        <v>8581378000000</v>
      </c>
      <c r="E37" s="89">
        <v>30241426000000</v>
      </c>
      <c r="F37" s="25">
        <v>1</v>
      </c>
      <c r="G37" s="76">
        <f t="shared" si="0"/>
        <v>0.28376234639199882</v>
      </c>
    </row>
    <row r="38" spans="1:7" ht="15.75" thickBot="1" x14ac:dyDescent="0.3">
      <c r="A38" s="6"/>
      <c r="B38" s="28"/>
      <c r="C38" s="36">
        <v>2021</v>
      </c>
      <c r="D38" s="15">
        <v>7137097000000</v>
      </c>
      <c r="E38" s="89">
        <v>29191406000000</v>
      </c>
      <c r="F38" s="25">
        <v>1</v>
      </c>
      <c r="G38" s="76">
        <f t="shared" si="0"/>
        <v>0.24449308813696743</v>
      </c>
    </row>
    <row r="39" spans="1:7" ht="15.75" thickBot="1" x14ac:dyDescent="0.3">
      <c r="A39" s="6"/>
      <c r="B39" s="28"/>
      <c r="C39" s="36">
        <v>2022</v>
      </c>
      <c r="D39" s="16">
        <v>6323744000000</v>
      </c>
      <c r="E39" s="16">
        <v>28170168000000</v>
      </c>
      <c r="F39" s="25">
        <v>1</v>
      </c>
      <c r="G39" s="76">
        <f t="shared" si="0"/>
        <v>0.22448371624904756</v>
      </c>
    </row>
    <row r="40" spans="1:7" ht="15.75" thickBot="1" x14ac:dyDescent="0.3">
      <c r="A40" s="4">
        <v>10</v>
      </c>
      <c r="B40" s="29" t="s">
        <v>30</v>
      </c>
      <c r="C40" s="5">
        <v>2019</v>
      </c>
      <c r="D40" s="48">
        <v>103723133972</v>
      </c>
      <c r="E40" s="14">
        <v>641567444819</v>
      </c>
      <c r="F40" s="90">
        <v>1</v>
      </c>
      <c r="G40" s="76">
        <f t="shared" si="0"/>
        <v>0.16167144204341996</v>
      </c>
    </row>
    <row r="41" spans="1:7" ht="15.75" thickBot="1" x14ac:dyDescent="0.3">
      <c r="A41" s="6"/>
      <c r="B41" s="28"/>
      <c r="C41" s="7">
        <v>2020</v>
      </c>
      <c r="D41" s="12">
        <v>38038419405</v>
      </c>
      <c r="E41" s="15">
        <v>662560916609</v>
      </c>
      <c r="F41" s="90">
        <v>1</v>
      </c>
      <c r="G41" s="76">
        <f t="shared" si="0"/>
        <v>5.7411203183673119E-2</v>
      </c>
    </row>
    <row r="42" spans="1:7" ht="15.75" thickBot="1" x14ac:dyDescent="0.3">
      <c r="A42" s="6"/>
      <c r="B42" s="28"/>
      <c r="C42" s="7">
        <v>2021</v>
      </c>
      <c r="D42" s="12">
        <v>12533087704</v>
      </c>
      <c r="E42" s="15">
        <v>668660599446</v>
      </c>
      <c r="F42" s="90">
        <v>1</v>
      </c>
      <c r="G42" s="76">
        <f t="shared" si="0"/>
        <v>1.874357142380445E-2</v>
      </c>
    </row>
    <row r="43" spans="1:7" ht="15.75" thickBot="1" x14ac:dyDescent="0.3">
      <c r="A43" s="6"/>
      <c r="B43" s="28"/>
      <c r="C43" s="7">
        <v>2022</v>
      </c>
      <c r="D43" s="49">
        <v>90572477000</v>
      </c>
      <c r="E43" s="16">
        <v>668859547083</v>
      </c>
      <c r="F43" s="90">
        <v>1</v>
      </c>
      <c r="G43" s="76">
        <f t="shared" si="0"/>
        <v>0.13541329774688959</v>
      </c>
    </row>
    <row r="44" spans="1:7" ht="15.75" thickBot="1" x14ac:dyDescent="0.3">
      <c r="A44" s="4">
        <v>11</v>
      </c>
      <c r="B44" s="29" t="s">
        <v>31</v>
      </c>
      <c r="C44" s="35">
        <v>2019</v>
      </c>
      <c r="D44" s="14">
        <v>5360029000000</v>
      </c>
      <c r="E44" s="14">
        <v>26671104000000</v>
      </c>
      <c r="F44" s="25">
        <v>1</v>
      </c>
      <c r="G44" s="76">
        <f t="shared" si="0"/>
        <v>0.20096764648362511</v>
      </c>
    </row>
    <row r="45" spans="1:7" ht="15.75" thickBot="1" x14ac:dyDescent="0.3">
      <c r="A45" s="6"/>
      <c r="B45" s="28"/>
      <c r="C45" s="36">
        <v>2020</v>
      </c>
      <c r="D45" s="15">
        <v>7418574000000</v>
      </c>
      <c r="E45" s="15">
        <v>50318053000000</v>
      </c>
      <c r="F45" s="25">
        <v>1</v>
      </c>
      <c r="G45" s="76">
        <f t="shared" si="0"/>
        <v>0.14743364573347065</v>
      </c>
    </row>
    <row r="46" spans="1:7" ht="15.75" thickBot="1" x14ac:dyDescent="0.3">
      <c r="A46" s="6"/>
      <c r="B46" s="28"/>
      <c r="C46" s="36">
        <v>2021</v>
      </c>
      <c r="D46" s="47">
        <v>7900282000000</v>
      </c>
      <c r="E46" s="15">
        <v>54723863000000</v>
      </c>
      <c r="F46" s="25">
        <v>1</v>
      </c>
      <c r="G46" s="76">
        <f t="shared" si="0"/>
        <v>0.14436630688882471</v>
      </c>
    </row>
    <row r="47" spans="1:7" ht="15.75" thickBot="1" x14ac:dyDescent="0.3">
      <c r="A47" s="6"/>
      <c r="B47" s="28"/>
      <c r="C47" s="36">
        <v>2022</v>
      </c>
      <c r="D47" s="47">
        <v>5722194000000</v>
      </c>
      <c r="E47" s="16">
        <v>57473007000000</v>
      </c>
      <c r="F47" s="25">
        <v>1</v>
      </c>
      <c r="G47" s="76">
        <f t="shared" si="0"/>
        <v>9.9563156665876215E-2</v>
      </c>
    </row>
    <row r="48" spans="1:7" ht="15.75" thickBot="1" x14ac:dyDescent="0.3">
      <c r="A48" s="4">
        <v>12</v>
      </c>
      <c r="B48" s="29" t="s">
        <v>32</v>
      </c>
      <c r="C48" s="35">
        <v>2019</v>
      </c>
      <c r="D48" s="14">
        <v>515603339649</v>
      </c>
      <c r="E48" s="48">
        <v>2702862179552</v>
      </c>
      <c r="F48" s="25">
        <v>1</v>
      </c>
      <c r="G48" s="76">
        <f t="shared" si="0"/>
        <v>0.19076197948593196</v>
      </c>
    </row>
    <row r="49" spans="1:7" ht="15.75" thickBot="1" x14ac:dyDescent="0.3">
      <c r="A49" s="6"/>
      <c r="B49" s="28"/>
      <c r="C49" s="36">
        <v>2020</v>
      </c>
      <c r="D49" s="15">
        <v>113665219638</v>
      </c>
      <c r="E49" s="12">
        <v>2577235546221</v>
      </c>
      <c r="F49" s="25">
        <v>1</v>
      </c>
      <c r="G49" s="76">
        <f t="shared" si="0"/>
        <v>4.4103543350807531E-2</v>
      </c>
    </row>
    <row r="50" spans="1:7" ht="15.75" thickBot="1" x14ac:dyDescent="0.3">
      <c r="A50" s="6"/>
      <c r="B50" s="28"/>
      <c r="C50" s="36">
        <v>2021</v>
      </c>
      <c r="D50" s="15">
        <v>100649538230</v>
      </c>
      <c r="E50" s="12">
        <v>2663631503097</v>
      </c>
      <c r="F50" s="25">
        <v>1</v>
      </c>
      <c r="G50" s="76">
        <f t="shared" si="0"/>
        <v>3.7786585011092916E-2</v>
      </c>
    </row>
    <row r="51" spans="1:7" ht="15.75" thickBot="1" x14ac:dyDescent="0.3">
      <c r="A51" s="6"/>
      <c r="B51" s="28"/>
      <c r="C51" s="36">
        <v>2022</v>
      </c>
      <c r="D51" s="47">
        <v>-950288973938</v>
      </c>
      <c r="E51" s="22">
        <v>1533820300426</v>
      </c>
      <c r="F51" s="25">
        <v>1</v>
      </c>
      <c r="G51" s="76">
        <f t="shared" si="0"/>
        <v>-0.61955691528796997</v>
      </c>
    </row>
    <row r="52" spans="1:7" ht="15.75" thickBot="1" x14ac:dyDescent="0.3">
      <c r="A52" s="4">
        <v>13</v>
      </c>
      <c r="B52" s="29" t="s">
        <v>33</v>
      </c>
      <c r="C52" s="35">
        <v>2019</v>
      </c>
      <c r="D52" s="14">
        <v>2537601823645</v>
      </c>
      <c r="E52" s="12">
        <v>16705582476031</v>
      </c>
      <c r="F52" s="25">
        <v>1</v>
      </c>
      <c r="G52" s="76">
        <f t="shared" si="0"/>
        <v>0.15190142739924964</v>
      </c>
    </row>
    <row r="53" spans="1:7" ht="15.75" thickBot="1" x14ac:dyDescent="0.3">
      <c r="A53" s="6"/>
      <c r="B53" s="28"/>
      <c r="C53" s="36">
        <v>2020</v>
      </c>
      <c r="D53" s="15">
        <v>2799622515814</v>
      </c>
      <c r="E53" s="12">
        <v>18276082144080</v>
      </c>
      <c r="F53" s="25">
        <v>1</v>
      </c>
      <c r="G53" s="76">
        <f t="shared" si="0"/>
        <v>0.15318504774399122</v>
      </c>
    </row>
    <row r="54" spans="1:7" ht="15.75" thickBot="1" x14ac:dyDescent="0.3">
      <c r="A54" s="6"/>
      <c r="B54" s="28"/>
      <c r="C54" s="36">
        <v>2021</v>
      </c>
      <c r="D54" s="15">
        <v>3232007683281</v>
      </c>
      <c r="E54" s="12">
        <v>21265877793123</v>
      </c>
      <c r="F54" s="25">
        <v>1</v>
      </c>
      <c r="G54" s="76">
        <f t="shared" si="0"/>
        <v>0.1519809205489826</v>
      </c>
    </row>
    <row r="55" spans="1:7" ht="15.75" thickBot="1" x14ac:dyDescent="0.3">
      <c r="A55" s="6"/>
      <c r="B55" s="28"/>
      <c r="C55" s="36">
        <v>2022</v>
      </c>
      <c r="D55" s="16">
        <v>3450083412291</v>
      </c>
      <c r="E55" s="22">
        <v>22097328202389</v>
      </c>
      <c r="F55" s="25">
        <v>1</v>
      </c>
      <c r="G55" s="76">
        <f t="shared" si="0"/>
        <v>0.15613124721195942</v>
      </c>
    </row>
    <row r="56" spans="1:7" ht="15.75" thickBot="1" x14ac:dyDescent="0.3">
      <c r="A56" s="4">
        <v>14</v>
      </c>
      <c r="B56" s="29" t="s">
        <v>34</v>
      </c>
      <c r="C56" s="5">
        <v>2019</v>
      </c>
      <c r="D56" s="48">
        <v>-41669593909</v>
      </c>
      <c r="E56" s="11">
        <v>289321381716</v>
      </c>
      <c r="F56" s="25">
        <v>1</v>
      </c>
      <c r="G56" s="76">
        <f t="shared" si="0"/>
        <v>-0.14402528310162427</v>
      </c>
    </row>
    <row r="57" spans="1:7" ht="15.75" thickBot="1" x14ac:dyDescent="0.3">
      <c r="A57" s="6"/>
      <c r="B57" s="28"/>
      <c r="C57" s="7">
        <v>2020</v>
      </c>
      <c r="D57" s="12">
        <v>-41331271519</v>
      </c>
      <c r="E57" s="12">
        <v>246494550828</v>
      </c>
      <c r="F57" s="25">
        <v>1</v>
      </c>
      <c r="G57" s="76">
        <f t="shared" si="0"/>
        <v>-0.16767620777077669</v>
      </c>
    </row>
    <row r="58" spans="1:7" ht="15.75" thickBot="1" x14ac:dyDescent="0.3">
      <c r="A58" s="6"/>
      <c r="B58" s="28"/>
      <c r="C58" s="7">
        <v>2021</v>
      </c>
      <c r="D58" s="12">
        <v>-14362302768</v>
      </c>
      <c r="E58" s="12">
        <v>228005098486</v>
      </c>
      <c r="F58" s="25">
        <v>1</v>
      </c>
      <c r="G58" s="76">
        <f t="shared" si="0"/>
        <v>-6.2991147405775563E-2</v>
      </c>
    </row>
    <row r="59" spans="1:7" ht="15.75" thickBot="1" x14ac:dyDescent="0.3">
      <c r="A59" s="8"/>
      <c r="B59" s="30"/>
      <c r="C59" s="9">
        <v>2022</v>
      </c>
      <c r="D59" s="13">
        <v>-24611113410</v>
      </c>
      <c r="E59" s="13">
        <v>205963386652</v>
      </c>
      <c r="F59" s="26">
        <v>1</v>
      </c>
      <c r="G59" s="76">
        <f t="shared" si="0"/>
        <v>-0.11949266231276069</v>
      </c>
    </row>
    <row r="60" spans="1:7" ht="15.75" thickBot="1" x14ac:dyDescent="0.3">
      <c r="A60" s="4">
        <v>15</v>
      </c>
      <c r="B60" s="29" t="s">
        <v>35</v>
      </c>
      <c r="C60" s="5">
        <v>2019</v>
      </c>
      <c r="D60" s="11">
        <v>-66945894110</v>
      </c>
      <c r="E60" s="11">
        <v>235171201739</v>
      </c>
      <c r="F60" s="25">
        <v>1</v>
      </c>
      <c r="G60" s="76">
        <f t="shared" si="0"/>
        <v>-0.28466875882319359</v>
      </c>
    </row>
    <row r="61" spans="1:7" ht="15.75" thickBot="1" x14ac:dyDescent="0.3">
      <c r="A61" s="6"/>
      <c r="B61" s="28"/>
      <c r="C61" s="7">
        <v>2020</v>
      </c>
      <c r="D61" s="12">
        <v>-203214931752</v>
      </c>
      <c r="E61" s="12">
        <v>589859359467</v>
      </c>
      <c r="F61" s="25">
        <v>1</v>
      </c>
      <c r="G61" s="76">
        <f t="shared" si="0"/>
        <v>-0.34451421087159839</v>
      </c>
    </row>
    <row r="62" spans="1:7" ht="15.75" thickBot="1" x14ac:dyDescent="0.3">
      <c r="A62" s="6"/>
      <c r="B62" s="28"/>
      <c r="C62" s="7">
        <v>2021</v>
      </c>
      <c r="D62" s="12">
        <v>-148766710345</v>
      </c>
      <c r="E62" s="12">
        <v>440334294044</v>
      </c>
      <c r="F62" s="25">
        <v>1</v>
      </c>
      <c r="G62" s="76">
        <f t="shared" si="0"/>
        <v>-0.33784947563074574</v>
      </c>
    </row>
    <row r="63" spans="1:7" ht="15.75" thickBot="1" x14ac:dyDescent="0.3">
      <c r="A63" s="8"/>
      <c r="B63" s="30"/>
      <c r="C63" s="9">
        <v>2022</v>
      </c>
      <c r="D63" s="49">
        <v>-42426805953</v>
      </c>
      <c r="E63" s="13">
        <v>404797197979</v>
      </c>
      <c r="F63" s="26">
        <v>1</v>
      </c>
      <c r="G63" s="76">
        <f t="shared" si="0"/>
        <v>-0.10481002873740497</v>
      </c>
    </row>
    <row r="64" spans="1:7" ht="15.75" thickBot="1" x14ac:dyDescent="0.3">
      <c r="A64" s="4">
        <v>16</v>
      </c>
      <c r="B64" s="29" t="s">
        <v>36</v>
      </c>
      <c r="C64" s="35">
        <v>2019</v>
      </c>
      <c r="D64" s="14">
        <v>78256797</v>
      </c>
      <c r="E64" s="12">
        <v>594011658</v>
      </c>
      <c r="F64" s="25">
        <v>1</v>
      </c>
      <c r="G64" s="76">
        <f t="shared" si="0"/>
        <v>0.13174286387490394</v>
      </c>
    </row>
    <row r="65" spans="1:7" ht="15.75" thickBot="1" x14ac:dyDescent="0.3">
      <c r="A65" s="6"/>
      <c r="B65" s="28"/>
      <c r="C65" s="36">
        <v>2020</v>
      </c>
      <c r="D65" s="15">
        <v>71902263</v>
      </c>
      <c r="E65" s="12">
        <v>612683025</v>
      </c>
      <c r="F65" s="25">
        <v>1</v>
      </c>
      <c r="G65" s="76">
        <f t="shared" si="0"/>
        <v>0.11735638179301605</v>
      </c>
    </row>
    <row r="66" spans="1:7" ht="15.75" thickBot="1" x14ac:dyDescent="0.3">
      <c r="A66" s="6"/>
      <c r="B66" s="28"/>
      <c r="C66" s="36">
        <v>2021</v>
      </c>
      <c r="D66" s="15">
        <v>131660834</v>
      </c>
      <c r="E66" s="12">
        <v>684043788</v>
      </c>
      <c r="F66" s="25">
        <v>1</v>
      </c>
      <c r="G66" s="76">
        <f t="shared" si="0"/>
        <v>0.19247427768469114</v>
      </c>
    </row>
    <row r="67" spans="1:7" ht="15.75" thickBot="1" x14ac:dyDescent="0.3">
      <c r="A67" s="8"/>
      <c r="B67" s="30"/>
      <c r="C67" s="50">
        <v>2022</v>
      </c>
      <c r="D67" s="47">
        <v>179837759</v>
      </c>
      <c r="E67" s="13">
        <v>757241649</v>
      </c>
      <c r="F67" s="26">
        <v>1</v>
      </c>
      <c r="G67" s="76">
        <f t="shared" si="0"/>
        <v>0.23749058076439744</v>
      </c>
    </row>
    <row r="68" spans="1:7" ht="15.75" thickBot="1" x14ac:dyDescent="0.3">
      <c r="A68" s="4">
        <v>17</v>
      </c>
      <c r="B68" s="29" t="s">
        <v>37</v>
      </c>
      <c r="C68" s="35">
        <v>2019</v>
      </c>
      <c r="D68" s="14">
        <v>1206059000000</v>
      </c>
      <c r="E68" s="12">
        <v>1146007000000</v>
      </c>
      <c r="F68" s="25">
        <v>1</v>
      </c>
      <c r="G68" s="76">
        <f t="shared" si="0"/>
        <v>1.0524010760841775</v>
      </c>
    </row>
    <row r="69" spans="1:7" ht="15.75" thickBot="1" x14ac:dyDescent="0.3">
      <c r="A69" s="6"/>
      <c r="B69" s="28"/>
      <c r="C69" s="36">
        <v>2020</v>
      </c>
      <c r="D69" s="15">
        <v>285617000000</v>
      </c>
      <c r="E69" s="12">
        <v>1433406000000</v>
      </c>
      <c r="F69" s="25">
        <v>1</v>
      </c>
      <c r="G69" s="76">
        <f t="shared" ref="G69:G111" si="1">SUM(D69/E69)*F69</f>
        <v>0.19925757252306744</v>
      </c>
    </row>
    <row r="70" spans="1:7" ht="15.75" thickBot="1" x14ac:dyDescent="0.3">
      <c r="A70" s="6"/>
      <c r="B70" s="28"/>
      <c r="C70" s="36">
        <v>2021</v>
      </c>
      <c r="D70" s="15">
        <v>665850000000</v>
      </c>
      <c r="E70" s="12">
        <v>1099157000000</v>
      </c>
      <c r="F70" s="25">
        <v>1</v>
      </c>
      <c r="G70" s="76">
        <f t="shared" si="1"/>
        <v>0.6057824314451894</v>
      </c>
    </row>
    <row r="71" spans="1:7" ht="15.75" thickBot="1" x14ac:dyDescent="0.3">
      <c r="A71" s="8"/>
      <c r="B71" s="30"/>
      <c r="C71" s="50">
        <v>2022</v>
      </c>
      <c r="D71" s="16">
        <v>924906000000</v>
      </c>
      <c r="E71" s="13">
        <v>1073275000000</v>
      </c>
      <c r="F71" s="26">
        <v>1</v>
      </c>
      <c r="G71" s="76">
        <f t="shared" si="1"/>
        <v>0.86176049940602362</v>
      </c>
    </row>
    <row r="72" spans="1:7" ht="15.75" thickBot="1" x14ac:dyDescent="0.3">
      <c r="A72" s="4">
        <v>18</v>
      </c>
      <c r="B72" s="29" t="s">
        <v>38</v>
      </c>
      <c r="C72" s="5">
        <v>2019</v>
      </c>
      <c r="D72" s="48">
        <v>131836668</v>
      </c>
      <c r="E72" s="11">
        <v>368641525050</v>
      </c>
      <c r="F72" s="25">
        <v>1</v>
      </c>
      <c r="G72" s="76">
        <f t="shared" si="1"/>
        <v>3.5762837076511818E-4</v>
      </c>
    </row>
    <row r="73" spans="1:7" ht="15.75" thickBot="1" x14ac:dyDescent="0.3">
      <c r="A73" s="6"/>
      <c r="B73" s="28"/>
      <c r="C73" s="7">
        <v>2020</v>
      </c>
      <c r="D73" s="12">
        <v>-6766719891</v>
      </c>
      <c r="E73" s="12">
        <v>342418605477</v>
      </c>
      <c r="F73" s="25">
        <v>1</v>
      </c>
      <c r="G73" s="76">
        <f t="shared" si="1"/>
        <v>-1.9761542692967118E-2</v>
      </c>
    </row>
    <row r="74" spans="1:7" ht="15.75" thickBot="1" x14ac:dyDescent="0.3">
      <c r="A74" s="6"/>
      <c r="B74" s="28"/>
      <c r="C74" s="7">
        <v>2021</v>
      </c>
      <c r="D74" s="12">
        <v>357509551</v>
      </c>
      <c r="E74" s="12">
        <v>343195928497</v>
      </c>
      <c r="F74" s="25">
        <v>1</v>
      </c>
      <c r="G74" s="76">
        <f t="shared" si="1"/>
        <v>1.0417068540576381E-3</v>
      </c>
    </row>
    <row r="75" spans="1:7" ht="15.75" thickBot="1" x14ac:dyDescent="0.3">
      <c r="A75" s="8"/>
      <c r="B75" s="30"/>
      <c r="C75" s="9">
        <v>2022</v>
      </c>
      <c r="D75" s="49">
        <v>67812034137</v>
      </c>
      <c r="E75" s="49">
        <v>411385562228</v>
      </c>
      <c r="F75" s="26">
        <v>1</v>
      </c>
      <c r="G75" s="76">
        <f t="shared" si="1"/>
        <v>0.16483814786727227</v>
      </c>
    </row>
    <row r="76" spans="1:7" ht="15.75" thickBot="1" x14ac:dyDescent="0.3">
      <c r="A76" s="4">
        <v>19</v>
      </c>
      <c r="B76" s="29" t="s">
        <v>39</v>
      </c>
      <c r="C76" s="35">
        <v>2019</v>
      </c>
      <c r="D76" s="14">
        <v>2039404206764</v>
      </c>
      <c r="E76" s="12">
        <v>9899940195318</v>
      </c>
      <c r="F76" s="25">
        <v>1</v>
      </c>
      <c r="G76" s="76">
        <f t="shared" si="1"/>
        <v>0.20600166935639669</v>
      </c>
    </row>
    <row r="77" spans="1:7" ht="15.75" thickBot="1" x14ac:dyDescent="0.3">
      <c r="A77" s="6"/>
      <c r="B77" s="28"/>
      <c r="C77" s="36">
        <v>2020</v>
      </c>
      <c r="D77" s="15">
        <v>2098168514645</v>
      </c>
      <c r="E77" s="12">
        <v>11271468049958</v>
      </c>
      <c r="F77" s="25">
        <v>1</v>
      </c>
      <c r="G77" s="76">
        <f t="shared" si="1"/>
        <v>0.18614864588582303</v>
      </c>
    </row>
    <row r="78" spans="1:7" ht="15.75" thickBot="1" x14ac:dyDescent="0.3">
      <c r="A78" s="6"/>
      <c r="B78" s="28"/>
      <c r="C78" s="36">
        <v>2021</v>
      </c>
      <c r="D78" s="15">
        <v>1211052647953</v>
      </c>
      <c r="E78" s="12">
        <v>11360031396135</v>
      </c>
      <c r="F78" s="25">
        <v>1</v>
      </c>
      <c r="G78" s="76">
        <f t="shared" si="1"/>
        <v>0.10660645254598802</v>
      </c>
    </row>
    <row r="79" spans="1:7" ht="15.75" thickBot="1" x14ac:dyDescent="0.3">
      <c r="A79" s="8"/>
      <c r="B79" s="30"/>
      <c r="C79" s="50">
        <v>2022</v>
      </c>
      <c r="D79" s="16">
        <v>1970064538149</v>
      </c>
      <c r="E79" s="19">
        <v>12834694090515</v>
      </c>
      <c r="F79" s="26">
        <v>1</v>
      </c>
      <c r="G79" s="76">
        <f t="shared" si="1"/>
        <v>0.15349524688748931</v>
      </c>
    </row>
    <row r="80" spans="1:7" ht="15.75" thickBot="1" x14ac:dyDescent="0.3">
      <c r="A80" s="4">
        <v>20</v>
      </c>
      <c r="B80" s="29" t="s">
        <v>40</v>
      </c>
      <c r="C80" s="5">
        <v>2019</v>
      </c>
      <c r="D80" s="48">
        <v>-1236402757</v>
      </c>
      <c r="E80" s="48">
        <v>39964399790</v>
      </c>
      <c r="F80" s="25">
        <v>1</v>
      </c>
      <c r="G80" s="76">
        <f t="shared" si="1"/>
        <v>-3.0937603554586E-2</v>
      </c>
    </row>
    <row r="81" spans="1:7" ht="15.75" thickBot="1" x14ac:dyDescent="0.3">
      <c r="A81" s="6"/>
      <c r="B81" s="28"/>
      <c r="C81" s="7">
        <v>2020</v>
      </c>
      <c r="D81" s="12">
        <v>224178056</v>
      </c>
      <c r="E81" s="12">
        <v>39964889056</v>
      </c>
      <c r="F81" s="25">
        <v>1</v>
      </c>
      <c r="G81" s="76">
        <f t="shared" si="1"/>
        <v>5.6093751614291979E-3</v>
      </c>
    </row>
    <row r="82" spans="1:7" ht="15.75" thickBot="1" x14ac:dyDescent="0.3">
      <c r="A82" s="6"/>
      <c r="B82" s="28"/>
      <c r="C82" s="7">
        <v>2021</v>
      </c>
      <c r="D82" s="12">
        <v>1680076000</v>
      </c>
      <c r="E82" s="12">
        <v>41980901000</v>
      </c>
      <c r="F82" s="25">
        <v>1</v>
      </c>
      <c r="G82" s="76">
        <f t="shared" si="1"/>
        <v>4.0020008146085286E-2</v>
      </c>
    </row>
    <row r="83" spans="1:7" ht="15.75" thickBot="1" x14ac:dyDescent="0.3">
      <c r="A83" s="8"/>
      <c r="B83" s="30"/>
      <c r="C83" s="9">
        <v>2022</v>
      </c>
      <c r="D83" s="49">
        <v>288311135000</v>
      </c>
      <c r="E83" s="13">
        <v>7378214603000</v>
      </c>
      <c r="F83" s="26">
        <v>1</v>
      </c>
      <c r="G83" s="76">
        <f t="shared" si="1"/>
        <v>3.9076002869687744E-2</v>
      </c>
    </row>
    <row r="84" spans="1:7" ht="15.75" thickBot="1" x14ac:dyDescent="0.3">
      <c r="A84" s="4">
        <v>21</v>
      </c>
      <c r="B84" s="29" t="s">
        <v>41</v>
      </c>
      <c r="C84" s="35">
        <v>2019</v>
      </c>
      <c r="D84" s="14">
        <v>102310124000</v>
      </c>
      <c r="E84" s="12">
        <v>821609349000</v>
      </c>
      <c r="F84" s="25">
        <v>1</v>
      </c>
      <c r="G84" s="76">
        <f t="shared" si="1"/>
        <v>0.12452405041948957</v>
      </c>
    </row>
    <row r="85" spans="1:7" ht="15.75" thickBot="1" x14ac:dyDescent="0.3">
      <c r="A85" s="6"/>
      <c r="B85" s="28"/>
      <c r="C85" s="36">
        <v>2020</v>
      </c>
      <c r="D85" s="15">
        <v>48665149000</v>
      </c>
      <c r="E85" s="12">
        <v>740909054000</v>
      </c>
      <c r="F85" s="25">
        <v>1</v>
      </c>
      <c r="G85" s="76">
        <f t="shared" si="1"/>
        <v>6.5683026462246469E-2</v>
      </c>
    </row>
    <row r="86" spans="1:7" ht="15.75" thickBot="1" x14ac:dyDescent="0.3">
      <c r="A86" s="6"/>
      <c r="B86" s="28"/>
      <c r="C86" s="36">
        <v>2021</v>
      </c>
      <c r="D86" s="15">
        <v>11296951000</v>
      </c>
      <c r="E86" s="12">
        <v>740977263000</v>
      </c>
      <c r="F86" s="25">
        <v>1</v>
      </c>
      <c r="G86" s="76">
        <f t="shared" si="1"/>
        <v>1.5246015720188164E-2</v>
      </c>
    </row>
    <row r="87" spans="1:7" ht="15.75" thickBot="1" x14ac:dyDescent="0.3">
      <c r="A87" s="8"/>
      <c r="B87" s="30"/>
      <c r="C87" s="50">
        <v>2022</v>
      </c>
      <c r="D87" s="16">
        <v>27395254000</v>
      </c>
      <c r="E87" s="13">
        <v>771816074000</v>
      </c>
      <c r="F87" s="26">
        <v>1</v>
      </c>
      <c r="G87" s="76">
        <f t="shared" si="1"/>
        <v>3.5494536746328506E-2</v>
      </c>
    </row>
    <row r="88" spans="1:7" ht="15.75" thickBot="1" x14ac:dyDescent="0.3">
      <c r="A88" s="4">
        <v>22</v>
      </c>
      <c r="B88" s="29" t="s">
        <v>42</v>
      </c>
      <c r="C88" s="35">
        <v>2019</v>
      </c>
      <c r="D88" s="51">
        <v>9342718039</v>
      </c>
      <c r="E88" s="12">
        <v>124725993563</v>
      </c>
      <c r="F88" s="25">
        <v>1</v>
      </c>
      <c r="G88" s="76">
        <f t="shared" si="1"/>
        <v>7.4905941994207692E-2</v>
      </c>
    </row>
    <row r="89" spans="1:7" ht="15.75" thickBot="1" x14ac:dyDescent="0.3">
      <c r="A89" s="6"/>
      <c r="B89" s="28"/>
      <c r="C89" s="36">
        <v>2020</v>
      </c>
      <c r="D89" s="15">
        <v>22104364267</v>
      </c>
      <c r="E89" s="12">
        <v>157631750155</v>
      </c>
      <c r="F89" s="25">
        <v>1</v>
      </c>
      <c r="G89" s="76">
        <f t="shared" si="1"/>
        <v>0.14022786808663026</v>
      </c>
    </row>
    <row r="90" spans="1:7" ht="15.75" thickBot="1" x14ac:dyDescent="0.3">
      <c r="A90" s="6"/>
      <c r="B90" s="28"/>
      <c r="C90" s="36">
        <v>2021</v>
      </c>
      <c r="D90" s="15">
        <v>5478952440</v>
      </c>
      <c r="E90" s="12">
        <v>167100567456</v>
      </c>
      <c r="F90" s="25">
        <v>1</v>
      </c>
      <c r="G90" s="76">
        <f t="shared" si="1"/>
        <v>3.2788353285770185E-2</v>
      </c>
    </row>
    <row r="91" spans="1:7" ht="15.75" thickBot="1" x14ac:dyDescent="0.3">
      <c r="A91" s="8"/>
      <c r="B91" s="30"/>
      <c r="C91" s="50">
        <v>2022</v>
      </c>
      <c r="D91" s="16">
        <v>275472011358</v>
      </c>
      <c r="E91" s="13">
        <v>442357487241</v>
      </c>
      <c r="F91" s="26">
        <v>1</v>
      </c>
      <c r="G91" s="76">
        <f t="shared" si="1"/>
        <v>0.62273617900338729</v>
      </c>
    </row>
    <row r="92" spans="1:7" ht="15.75" thickBot="1" x14ac:dyDescent="0.3">
      <c r="A92" s="4">
        <v>23</v>
      </c>
      <c r="B92" s="29" t="s">
        <v>43</v>
      </c>
      <c r="C92" s="5">
        <v>2019</v>
      </c>
      <c r="D92" s="48">
        <v>112652526000</v>
      </c>
      <c r="E92" s="11">
        <v>617000279000</v>
      </c>
      <c r="F92" s="25">
        <v>1</v>
      </c>
      <c r="G92" s="76">
        <f t="shared" si="1"/>
        <v>0.18258099685559462</v>
      </c>
    </row>
    <row r="93" spans="1:7" ht="15.75" thickBot="1" x14ac:dyDescent="0.3">
      <c r="A93" s="6"/>
      <c r="B93" s="28"/>
      <c r="C93" s="7">
        <v>2020</v>
      </c>
      <c r="D93" s="12">
        <v>218362874000</v>
      </c>
      <c r="E93" s="12">
        <v>832209156000</v>
      </c>
      <c r="F93" s="25">
        <v>1</v>
      </c>
      <c r="G93" s="76">
        <f t="shared" si="1"/>
        <v>0.26238941548006711</v>
      </c>
    </row>
    <row r="94" spans="1:7" ht="15.75" thickBot="1" x14ac:dyDescent="0.3">
      <c r="A94" s="6"/>
      <c r="B94" s="28"/>
      <c r="C94" s="7">
        <v>2021</v>
      </c>
      <c r="D94" s="12">
        <v>118691582000</v>
      </c>
      <c r="E94" s="12">
        <v>972552466000</v>
      </c>
      <c r="F94" s="25">
        <v>1</v>
      </c>
      <c r="G94" s="76">
        <f t="shared" si="1"/>
        <v>0.12204131514689923</v>
      </c>
    </row>
    <row r="95" spans="1:7" ht="15.75" thickBot="1" x14ac:dyDescent="0.3">
      <c r="A95" s="8"/>
      <c r="B95" s="30"/>
      <c r="C95" s="9">
        <v>2022</v>
      </c>
      <c r="D95" s="49">
        <v>174782102000</v>
      </c>
      <c r="E95" s="13">
        <v>985337400000</v>
      </c>
      <c r="F95" s="26">
        <v>1</v>
      </c>
      <c r="G95" s="76">
        <f t="shared" si="1"/>
        <v>0.1773829979456783</v>
      </c>
    </row>
    <row r="96" spans="1:7" ht="15.75" thickBot="1" x14ac:dyDescent="0.3">
      <c r="A96" s="4">
        <v>24</v>
      </c>
      <c r="B96" s="29" t="s">
        <v>44</v>
      </c>
      <c r="C96" s="35">
        <v>2019</v>
      </c>
      <c r="D96" s="14">
        <v>807689000000</v>
      </c>
      <c r="E96" s="12">
        <v>3064707000000</v>
      </c>
      <c r="F96" s="25">
        <v>1</v>
      </c>
      <c r="G96" s="76">
        <f t="shared" si="1"/>
        <v>0.26354525897581726</v>
      </c>
    </row>
    <row r="97" spans="1:7" ht="15.75" thickBot="1" x14ac:dyDescent="0.3">
      <c r="A97" s="6"/>
      <c r="B97" s="28"/>
      <c r="C97" s="36">
        <v>2020</v>
      </c>
      <c r="D97" s="15">
        <v>934016000000</v>
      </c>
      <c r="E97" s="12">
        <v>3221740000000</v>
      </c>
      <c r="F97" s="25">
        <v>1</v>
      </c>
      <c r="G97" s="76">
        <f t="shared" si="1"/>
        <v>0.28991042107680942</v>
      </c>
    </row>
    <row r="98" spans="1:7" ht="15.75" thickBot="1" x14ac:dyDescent="0.3">
      <c r="A98" s="6"/>
      <c r="B98" s="28"/>
      <c r="C98" s="36">
        <v>2021</v>
      </c>
      <c r="D98" s="15">
        <v>1260898000000</v>
      </c>
      <c r="E98" s="12">
        <v>3471185000000</v>
      </c>
      <c r="F98" s="25">
        <v>1</v>
      </c>
      <c r="G98" s="76">
        <f t="shared" si="1"/>
        <v>0.36324713318362462</v>
      </c>
    </row>
    <row r="99" spans="1:7" ht="15.75" thickBot="1" x14ac:dyDescent="0.3">
      <c r="A99" s="8"/>
      <c r="B99" s="30"/>
      <c r="C99" s="50">
        <v>2022</v>
      </c>
      <c r="D99" s="16">
        <v>1104714000000</v>
      </c>
      <c r="E99" s="13">
        <v>3505475000000</v>
      </c>
      <c r="F99" s="26">
        <v>1</v>
      </c>
      <c r="G99" s="76">
        <f t="shared" si="1"/>
        <v>0.31513960304951538</v>
      </c>
    </row>
    <row r="100" spans="1:7" ht="15.75" thickBot="1" x14ac:dyDescent="0.3">
      <c r="A100" s="4">
        <v>25</v>
      </c>
      <c r="B100" s="29" t="s">
        <v>45</v>
      </c>
      <c r="C100" s="5">
        <v>2019</v>
      </c>
      <c r="D100" s="48">
        <v>145149344561</v>
      </c>
      <c r="E100" s="11">
        <v>2019143817162</v>
      </c>
      <c r="F100" s="25">
        <v>1</v>
      </c>
      <c r="G100" s="76">
        <f t="shared" si="1"/>
        <v>7.1886580503717712E-2</v>
      </c>
    </row>
    <row r="101" spans="1:7" ht="15.75" thickBot="1" x14ac:dyDescent="0.3">
      <c r="A101" s="6"/>
      <c r="B101" s="28"/>
      <c r="C101" s="7">
        <v>2020</v>
      </c>
      <c r="D101" s="12">
        <v>-54776587213</v>
      </c>
      <c r="E101" s="12">
        <v>1865986919439</v>
      </c>
      <c r="F101" s="25">
        <v>1</v>
      </c>
      <c r="G101" s="76">
        <f t="shared" si="1"/>
        <v>-2.9355290030365442E-2</v>
      </c>
    </row>
    <row r="102" spans="1:7" ht="15.75" thickBot="1" x14ac:dyDescent="0.3">
      <c r="A102" s="6"/>
      <c r="B102" s="28"/>
      <c r="C102" s="7">
        <v>2021</v>
      </c>
      <c r="D102" s="12">
        <v>-76507618777</v>
      </c>
      <c r="E102" s="12">
        <v>1819848695714</v>
      </c>
      <c r="F102" s="25">
        <v>1</v>
      </c>
      <c r="G102" s="76">
        <f t="shared" si="1"/>
        <v>-4.2040648190800819E-2</v>
      </c>
    </row>
    <row r="103" spans="1:7" ht="15.75" thickBot="1" x14ac:dyDescent="0.3">
      <c r="A103" s="8"/>
      <c r="B103" s="30"/>
      <c r="C103" s="9">
        <v>2022</v>
      </c>
      <c r="D103" s="49">
        <v>18109470352</v>
      </c>
      <c r="E103" s="13">
        <v>1854787914762</v>
      </c>
      <c r="F103" s="26">
        <v>1</v>
      </c>
      <c r="G103" s="76">
        <f t="shared" si="1"/>
        <v>9.7636340025019763E-3</v>
      </c>
    </row>
    <row r="104" spans="1:7" ht="15.75" thickBot="1" x14ac:dyDescent="0.3">
      <c r="A104" s="4">
        <v>26</v>
      </c>
      <c r="B104" s="29" t="s">
        <v>46</v>
      </c>
      <c r="C104" s="35">
        <v>2019</v>
      </c>
      <c r="D104" s="14">
        <v>595154912874</v>
      </c>
      <c r="E104" s="12">
        <v>5791035969893</v>
      </c>
      <c r="F104" s="25">
        <v>1</v>
      </c>
      <c r="G104" s="76">
        <f t="shared" si="1"/>
        <v>0.1027717520609696</v>
      </c>
    </row>
    <row r="105" spans="1:7" ht="15.75" thickBot="1" x14ac:dyDescent="0.3">
      <c r="A105" s="6"/>
      <c r="B105" s="28"/>
      <c r="C105" s="36">
        <v>2020</v>
      </c>
      <c r="D105" s="15">
        <v>834369751682</v>
      </c>
      <c r="E105" s="12">
        <v>6377235707755</v>
      </c>
      <c r="F105" s="25">
        <v>1</v>
      </c>
      <c r="G105" s="76">
        <f t="shared" si="1"/>
        <v>0.1308356457120394</v>
      </c>
    </row>
    <row r="106" spans="1:7" ht="15.75" thickBot="1" x14ac:dyDescent="0.3">
      <c r="A106" s="6"/>
      <c r="B106" s="28"/>
      <c r="C106" s="36">
        <v>2021</v>
      </c>
      <c r="D106" s="15">
        <v>877817637643</v>
      </c>
      <c r="E106" s="12">
        <v>6875303997165</v>
      </c>
      <c r="F106" s="25">
        <v>1</v>
      </c>
      <c r="G106" s="76">
        <f t="shared" si="1"/>
        <v>0.12767691988673724</v>
      </c>
    </row>
    <row r="107" spans="1:7" ht="15.75" thickBot="1" x14ac:dyDescent="0.3">
      <c r="A107" s="8"/>
      <c r="B107" s="30"/>
      <c r="C107" s="50">
        <v>2022</v>
      </c>
      <c r="D107" s="47">
        <v>1037527882044</v>
      </c>
      <c r="E107" s="13">
        <v>7550757105430</v>
      </c>
      <c r="F107" s="26">
        <v>1</v>
      </c>
      <c r="G107" s="76">
        <f t="shared" si="1"/>
        <v>0.13740713249773048</v>
      </c>
    </row>
    <row r="108" spans="1:7" ht="15.75" thickBot="1" x14ac:dyDescent="0.3">
      <c r="A108" s="4">
        <v>27</v>
      </c>
      <c r="B108" s="29" t="s">
        <v>47</v>
      </c>
      <c r="C108" s="35">
        <v>2019</v>
      </c>
      <c r="D108" s="14">
        <v>7392837000000</v>
      </c>
      <c r="E108" s="12">
        <v>5281862000000</v>
      </c>
      <c r="F108" s="25">
        <v>1</v>
      </c>
      <c r="G108" s="76">
        <f t="shared" si="1"/>
        <v>1.3996649287694378</v>
      </c>
    </row>
    <row r="109" spans="1:7" ht="15.75" thickBot="1" x14ac:dyDescent="0.3">
      <c r="A109" s="6"/>
      <c r="B109" s="28"/>
      <c r="C109" s="36">
        <v>2020</v>
      </c>
      <c r="D109" s="15">
        <v>7163536000000</v>
      </c>
      <c r="E109" s="12">
        <v>4937368000000</v>
      </c>
      <c r="F109" s="25">
        <v>1</v>
      </c>
      <c r="G109" s="76">
        <f t="shared" si="1"/>
        <v>1.4508815223009506</v>
      </c>
    </row>
    <row r="110" spans="1:7" ht="15.75" thickBot="1" x14ac:dyDescent="0.3">
      <c r="A110" s="6"/>
      <c r="B110" s="28"/>
      <c r="C110" s="36">
        <v>2021</v>
      </c>
      <c r="D110" s="15">
        <v>5758148000000</v>
      </c>
      <c r="E110" s="12">
        <v>4321269000000</v>
      </c>
      <c r="F110" s="25">
        <v>1</v>
      </c>
      <c r="G110" s="76">
        <f t="shared" si="1"/>
        <v>1.332513203875991</v>
      </c>
    </row>
    <row r="111" spans="1:7" ht="15.75" thickBot="1" x14ac:dyDescent="0.3">
      <c r="A111" s="8"/>
      <c r="B111" s="30"/>
      <c r="C111" s="50">
        <v>2022</v>
      </c>
      <c r="D111" s="16">
        <v>5364761000000</v>
      </c>
      <c r="E111" s="13">
        <v>3997256000000</v>
      </c>
      <c r="F111" s="26">
        <v>1</v>
      </c>
      <c r="G111" s="76">
        <f t="shared" si="1"/>
        <v>1.342110938103539</v>
      </c>
    </row>
  </sheetData>
  <mergeCells count="1">
    <mergeCell ref="A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Hasil Tabulasi</vt:lpstr>
      <vt:lpstr>(Y) Nilai Perusahaan</vt:lpstr>
      <vt:lpstr>(X1)Tanggung Jawab Sosial (CSR)</vt:lpstr>
      <vt:lpstr>(X2) Kebijakan Dividen</vt:lpstr>
      <vt:lpstr>(Z) Profitabilitas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Reza Syarifuddin P.</cp:lastModifiedBy>
  <dcterms:created xsi:type="dcterms:W3CDTF">2023-08-10T13:20:51Z</dcterms:created>
  <dcterms:modified xsi:type="dcterms:W3CDTF">2023-10-05T10:23:58Z</dcterms:modified>
</cp:coreProperties>
</file>